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20" yWindow="-324" windowWidth="20100" windowHeight="10788"/>
  </bookViews>
  <sheets>
    <sheet name="Итоговый" sheetId="6" r:id="rId1"/>
    <sheet name="Приложение 1 " sheetId="11" r:id="rId2"/>
    <sheet name="аппликация" sheetId="12" r:id="rId3"/>
    <sheet name="ГПБ" sheetId="13" r:id="rId4"/>
    <sheet name="оценка оферт" sheetId="14" r:id="rId5"/>
  </sheets>
  <externalReferences>
    <externalReference r:id="rId6"/>
  </externalReferences>
  <definedNames>
    <definedName name="_xlnm._FilterDatabase" localSheetId="1" hidden="1">'Приложение 1 '!$X$2:$Y$14</definedName>
    <definedName name="_xlnm.Print_Area" localSheetId="0">Итоговый!$A$1:$H$83</definedName>
    <definedName name="_xlnm.Print_Area" localSheetId="1">'Приложение 1 '!$A$1:$X$15</definedName>
  </definedNames>
  <calcPr calcId="145621"/>
</workbook>
</file>

<file path=xl/calcChain.xml><?xml version="1.0" encoding="utf-8"?>
<calcChain xmlns="http://schemas.openxmlformats.org/spreadsheetml/2006/main">
  <c r="C39" i="6" l="1"/>
  <c r="E52" i="6" s="1"/>
  <c r="B39" i="6"/>
  <c r="C36" i="6"/>
  <c r="D52" i="6" s="1"/>
  <c r="B36" i="6"/>
  <c r="C42" i="6"/>
  <c r="C43" i="6" s="1"/>
  <c r="C41" i="6"/>
  <c r="C44" i="6" s="1"/>
  <c r="B42" i="6" l="1"/>
  <c r="F40" i="14"/>
  <c r="F42" i="14" s="1"/>
  <c r="B43" i="6" l="1"/>
  <c r="B13" i="6" l="1"/>
  <c r="B41" i="6" l="1"/>
  <c r="B44" i="6" l="1"/>
  <c r="C11" i="14" l="1"/>
  <c r="C9" i="14"/>
  <c r="C8" i="14"/>
  <c r="C5" i="14"/>
  <c r="C2" i="14"/>
  <c r="N7" i="12" l="1"/>
  <c r="V1" i="11"/>
  <c r="B19" i="6" l="1"/>
  <c r="C14" i="14" s="1"/>
  <c r="B17" i="6"/>
  <c r="C12" i="14" s="1"/>
  <c r="B15" i="6"/>
  <c r="C10" i="14" s="1"/>
  <c r="B12" i="6"/>
  <c r="C7" i="14" s="1"/>
  <c r="B11" i="6"/>
  <c r="C6" i="14" s="1"/>
  <c r="B9" i="6"/>
  <c r="C4" i="14" s="1"/>
  <c r="B8" i="6"/>
  <c r="C3" i="14" s="1"/>
  <c r="B18" i="6" l="1"/>
  <c r="C13" i="14" s="1"/>
  <c r="D73" i="6" l="1"/>
  <c r="D74" i="6" l="1"/>
  <c r="N8" i="12" s="1"/>
  <c r="A52" i="6" l="1"/>
</calcChain>
</file>

<file path=xl/comments1.xml><?xml version="1.0" encoding="utf-8"?>
<comments xmlns="http://schemas.openxmlformats.org/spreadsheetml/2006/main">
  <authors>
    <author>Бычкова Оксана Николаевна</author>
  </authors>
  <commentList>
    <comment ref="C1" authorId="0">
      <text>
        <r>
          <rPr>
            <b/>
            <sz val="16"/>
            <color indexed="81"/>
            <rFont val="Tahoma"/>
            <family val="2"/>
            <charset val="204"/>
          </rPr>
          <t xml:space="preserve">Протоколы оформляются отдельно по каждому лоту
Ячейки выделенные желтой заливкой заполняются копированием или вручную
Ячейки НЕ выделенные желтой заливкой заполняются автоматически по формулам - ФОРМУЛЫ НЕ СБИВАТЬ, иначе придется вручную по 3 раза одну и туже инфомрацию забивать
Информацию в протокол можно вставить из файла выгружаемого с ЭТП ГПБ:
1) зайти в лот на ЭТП ГПБ
2) нажать кнопку "З" (заявки)
3) нажать кнопку "выгрузить список участников"
4) открыть файл эксель "applications…."
5) в открывшемся файле выделить ячейку с данными заявок 
6) нажать кнопку скопировать
7) в протоколе встать на нужную ячейку, нажать специальную вставку и указать "галочку" в кнопке " потом нажать "ок"
7.1.) для продвинутых пользователей - можно копировать и вставлять данные диапазоном если дополнительно к действию 7) нажать галочку в кнопке "транспонировать" 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>если ценовое предложение не подано - указать фразу 
"не предоставлено"</t>
        </r>
      </text>
    </comment>
    <comment ref="A53" authorId="0">
      <text>
        <r>
          <rPr>
            <b/>
            <sz val="9"/>
            <color indexed="81"/>
            <rFont val="Tahoma"/>
            <family val="2"/>
            <charset val="204"/>
          </rPr>
          <t>если закупка не совместная скрыть строки нажав в левом верхнем углу квадрат с номером 2</t>
        </r>
      </text>
    </comment>
  </commentList>
</comments>
</file>

<file path=xl/sharedStrings.xml><?xml version="1.0" encoding="utf-8"?>
<sst xmlns="http://schemas.openxmlformats.org/spreadsheetml/2006/main" count="500" uniqueCount="277">
  <si>
    <t>Дата публикации</t>
  </si>
  <si>
    <t>Дата вскрытия</t>
  </si>
  <si>
    <t>Время вскрытия</t>
  </si>
  <si>
    <t>Номер закупки</t>
  </si>
  <si>
    <t>Реестровый номер</t>
  </si>
  <si>
    <t>Наименование закупки</t>
  </si>
  <si>
    <t>Лот</t>
  </si>
  <si>
    <t>Валюта</t>
  </si>
  <si>
    <t>НДС</t>
  </si>
  <si>
    <t xml:space="preserve">ПРОТОКОЛ </t>
  </si>
  <si>
    <t>Идентификационный номер заявки</t>
  </si>
  <si>
    <t>Дата и время регистрации заявки</t>
  </si>
  <si>
    <t>Председатель Комиссии:</t>
  </si>
  <si>
    <t>Члены Комиссии:</t>
  </si>
  <si>
    <t>Секретарь Комиссии:</t>
  </si>
  <si>
    <t>Состав Комиссии:</t>
  </si>
  <si>
    <t>Дата подписания протокола:</t>
  </si>
  <si>
    <t>Организатор закупки</t>
  </si>
  <si>
    <t>Информация о закупке:</t>
  </si>
  <si>
    <t>Кворум имеется, комиссия правомочна принимать решения.</t>
  </si>
  <si>
    <t>Причины отказа в допуске</t>
  </si>
  <si>
    <t>№ протокола</t>
  </si>
  <si>
    <t>город</t>
  </si>
  <si>
    <t>Решение комиссии  о присвоении порядковых номеров заявкам в порядке уменьшения степени выгодности содержащихся в них условий исполнения договора</t>
  </si>
  <si>
    <t>Цена договора (цена лота) без учета НДС, руб.</t>
  </si>
  <si>
    <t>в том числе по Заказчикам:</t>
  </si>
  <si>
    <t>Заказчик</t>
  </si>
  <si>
    <t>АО «Кировские коммунальные системы»</t>
  </si>
  <si>
    <t>ООО «Самарские коммунальные системы»</t>
  </si>
  <si>
    <t>ООО «Горводоканал»</t>
  </si>
  <si>
    <t>Субъект СМСП</t>
  </si>
  <si>
    <t xml:space="preserve">подведения итогов по закупочной процедуре
</t>
  </si>
  <si>
    <t>1)</t>
  </si>
  <si>
    <t>2)</t>
  </si>
  <si>
    <t>Сведения о заявках и результатах их рассмотрения Комиссией:</t>
  </si>
  <si>
    <t xml:space="preserve">До истечения срока подачи заявок представлено </t>
  </si>
  <si>
    <t>По итогам рассмотрения ценовых предложений заявок Комиссия приняла решение:</t>
  </si>
  <si>
    <t>Предмет закупки по лоту</t>
  </si>
  <si>
    <t>Ранее принятое решение Комиссии о допуске к участию (согласно критериям допуска и квалификации)</t>
  </si>
  <si>
    <t>Самара</t>
  </si>
  <si>
    <t>RUB</t>
  </si>
  <si>
    <t>Ефимов С. В.</t>
  </si>
  <si>
    <t>Тексин И. В.</t>
  </si>
  <si>
    <t>Наименование работ/услуг/ТМЦ</t>
  </si>
  <si>
    <t>Идентификационный номер участника</t>
  </si>
  <si>
    <t>Дата и время подачи заявки</t>
  </si>
  <si>
    <t>Форма оплаты и условия оплаты</t>
  </si>
  <si>
    <t>Опцион</t>
  </si>
  <si>
    <t>ООО "СКС"</t>
  </si>
  <si>
    <t xml:space="preserve">в соответствии с Закупочной документацией </t>
  </si>
  <si>
    <t>Начальная максимальная цена договора/лота , без НДС</t>
  </si>
  <si>
    <t>Начальная максимальная цена договора/лота, с НДС</t>
  </si>
  <si>
    <t>3)</t>
  </si>
  <si>
    <t>да</t>
  </si>
  <si>
    <t xml:space="preserve">Сумма ценового предложения, по заявке без НДС, руб. </t>
  </si>
  <si>
    <t xml:space="preserve">Сумма ценового предложения согласно переторжке, по заявке без НДС, руб. </t>
  </si>
  <si>
    <t>Оценка заявки, балл по критерию 1 - цена
Ц1i = v1 x Цmin/Цi; v1 = 1</t>
  </si>
  <si>
    <t>Оценка заявки, балл</t>
  </si>
  <si>
    <t>Допустить</t>
  </si>
  <si>
    <t>Признать победителем закупки следующую заявку:</t>
  </si>
  <si>
    <t>№ позиции</t>
  </si>
  <si>
    <t>№ Лота</t>
  </si>
  <si>
    <t>Наименование Товара</t>
  </si>
  <si>
    <t xml:space="preserve">Цена за единицу продукции без  учета НДС и с трансп. расх.(руб.) </t>
  </si>
  <si>
    <t xml:space="preserve">Сумма без учета НДС и с трансп. расх.(руб.) </t>
  </si>
  <si>
    <t xml:space="preserve">Идентификационный номер заявки Участника </t>
  </si>
  <si>
    <t xml:space="preserve">Код </t>
  </si>
  <si>
    <t>Наименование Товара, согласованного с поставщиком</t>
  </si>
  <si>
    <t>ЕИ</t>
  </si>
  <si>
    <t>Кол-во</t>
  </si>
  <si>
    <t>Признать закупку состоявшейся;</t>
  </si>
  <si>
    <t>Подписи:</t>
  </si>
  <si>
    <t>Аблякимов Р.Э.</t>
  </si>
  <si>
    <t>Бирюков В. В.</t>
  </si>
  <si>
    <t>Цена лота по заявке участника без учета НДС, руб.</t>
  </si>
  <si>
    <t>ИТОГО:</t>
  </si>
  <si>
    <t>ООО "Самарские коммунальные системы"</t>
  </si>
  <si>
    <t>Станкевич А. В.</t>
  </si>
  <si>
    <t>14:00 [GMT +4]</t>
  </si>
  <si>
    <t>Ракицкий Д. С.</t>
  </si>
  <si>
    <t>2023г.</t>
  </si>
  <si>
    <t>Бадьянов А. Г.</t>
  </si>
  <si>
    <t>Отсутствуют</t>
  </si>
  <si>
    <t>Извещение о проведении процедуры</t>
  </si>
  <si>
    <t>Сведения о процедуре</t>
  </si>
  <si>
    <t>Номер извещения:</t>
  </si>
  <si>
    <t>Уникальный номер закупки:</t>
  </si>
  <si>
    <t>Номер закупки:</t>
  </si>
  <si>
    <t>Дата публикации:</t>
  </si>
  <si>
    <t>Готовность к подведению итогов:</t>
  </si>
  <si>
    <t>Закупка по единичным расценкам:</t>
  </si>
  <si>
    <t>не установлено</t>
  </si>
  <si>
    <t>Сведения об организаторе:</t>
  </si>
  <si>
    <t>Наименование организатора:</t>
  </si>
  <si>
    <t>ОБЩЕСТВО С ОГРАНИЧЕННОЙ ОТВЕТСТВЕННОСТЬЮ "САМАРСКИЕ КОММУНАЛЬНЫЕ СИСТЕМЫ"</t>
  </si>
  <si>
    <t>Тип организатора:</t>
  </si>
  <si>
    <t>Юридический адрес:</t>
  </si>
  <si>
    <t>443056, ОБЛАСТЬ САМАРСКАЯ, Г. САМАРА, УЛ. ЛУНАЧАРСКОГО, Д.56</t>
  </si>
  <si>
    <t>Почтовый адрес:</t>
  </si>
  <si>
    <t>Контактный телефон:</t>
  </si>
  <si>
    <t>8-846-3347623 7506</t>
  </si>
  <si>
    <t>Адрес электронной почты:</t>
  </si>
  <si>
    <t>eSkvortzova@samcomsys.ru</t>
  </si>
  <si>
    <t>Ф.И.О. контактного лица:</t>
  </si>
  <si>
    <t>Скворцова Елена Владимировна</t>
  </si>
  <si>
    <t>Место рассмотрения предложений:</t>
  </si>
  <si>
    <t>Лот 1</t>
  </si>
  <si>
    <t>Этапы закупочной процедуры</t>
  </si>
  <si>
    <t>Дата и время окончания срока приема заявок:</t>
  </si>
  <si>
    <t>Дата и время вскрытия заявок:</t>
  </si>
  <si>
    <t>Подведение итогов:</t>
  </si>
  <si>
    <t>Цена договора и требования к обеспечению</t>
  </si>
  <si>
    <t>Предмет договора:</t>
  </si>
  <si>
    <t>Начальная цена с НДС:</t>
  </si>
  <si>
    <t>Начальная цена без НДС:</t>
  </si>
  <si>
    <t>Валюта:</t>
  </si>
  <si>
    <t>Российский рубль</t>
  </si>
  <si>
    <t>Требования к документации</t>
  </si>
  <si>
    <t>Место предоставления документации:</t>
  </si>
  <si>
    <t>Порядок предоставления документации:</t>
  </si>
  <si>
    <t>Официальный сайт, на котором размещена документация:</t>
  </si>
  <si>
    <t>Заказчики</t>
  </si>
  <si>
    <t>Наименование заказчика:</t>
  </si>
  <si>
    <t>Контактное лицо:</t>
  </si>
  <si>
    <t>Тексин Игорь Владимирович</t>
  </si>
  <si>
    <t>zakupki@samcomsys.ru</t>
  </si>
  <si>
    <t>Телефон:</t>
  </si>
  <si>
    <t>Сайт:</t>
  </si>
  <si>
    <t>Адрес местонахождения:</t>
  </si>
  <si>
    <t>443056,Самарская область,Самара,Луначарского,56</t>
  </si>
  <si>
    <t>Лимитная цена, без НДС</t>
  </si>
  <si>
    <t>Лимитная цена, с НДС</t>
  </si>
  <si>
    <t>Номер заявки</t>
  </si>
  <si>
    <t>Наименование участника, представившего свою заявку</t>
  </si>
  <si>
    <t>ИНН</t>
  </si>
  <si>
    <t>КПП</t>
  </si>
  <si>
    <t>ОГРН</t>
  </si>
  <si>
    <t>Статус</t>
  </si>
  <si>
    <t>Цена заявки без НДС</t>
  </si>
  <si>
    <t>Цена заявки с НДС</t>
  </si>
  <si>
    <t>Процент скидки</t>
  </si>
  <si>
    <t>Дата и время подачи коммерческого предложения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</si>
  <si>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</si>
  <si>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</si>
  <si>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</si>
  <si>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</si>
  <si>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</si>
  <si>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</si>
  <si>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</si>
  <si>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</si>
  <si>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</si>
  <si>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</si>
  <si>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</si>
  <si>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График поставки товара в 2023 г.</t>
  </si>
  <si>
    <t xml:space="preserve"> от __________ 2023 г.</t>
  </si>
  <si>
    <t>Приложение 1 к Протоколу подведения итогов по закупочной процедуре №</t>
  </si>
  <si>
    <t>Наименование отборочного критерия</t>
  </si>
  <si>
    <t>Шкала оценки</t>
  </si>
  <si>
    <t>Не допуск</t>
  </si>
  <si>
    <t>Допуск</t>
  </si>
  <si>
    <t xml:space="preserve">Наименование отборочного критерия Первых частей ЗАЯВОК </t>
  </si>
  <si>
    <t>Подтверждающие документы</t>
  </si>
  <si>
    <t>Наличие в составе заявки всех обязательных к предоставлению документов в соответствии с требованиями Закупочной документации, а также правильность их оформления (в т.ч. наличие должных печатей, подписей, формы заверения)</t>
  </si>
  <si>
    <t>отсутствие</t>
  </si>
  <si>
    <t>наличие</t>
  </si>
  <si>
    <t>Заполненные документы согласно перечню  из Приложения № 3</t>
  </si>
  <si>
    <t>допуск</t>
  </si>
  <si>
    <t>Недостоверные сведения или намеренно искаженная информация и/или документы в материалах заявки  участника</t>
  </si>
  <si>
    <t>Предлагаемая участником продукция соответствует всем требованиям закупочной документации, в т.ч. , но не ограничиваясь : количество и характеристик материалов / оборудования, календарный график поставок,  гарантии на поставляемые материалы / оборудование.</t>
  </si>
  <si>
    <t>несоответствие</t>
  </si>
  <si>
    <t>соответствие</t>
  </si>
  <si>
    <t>Сведения, указанные в документах в составе заявки участника</t>
  </si>
  <si>
    <t>Согласие участника с условиями исполнения договора, указанными в проекте договора в составе закупочной документации.</t>
  </si>
  <si>
    <t>нет</t>
  </si>
  <si>
    <t xml:space="preserve">Заполненная форма 2  "Письмо о подаче оферты" без изменений в формате pdf </t>
  </si>
  <si>
    <t>Согласие Участника на  проведение проверочных технологических аудитов.</t>
  </si>
  <si>
    <t>Отсутствие</t>
  </si>
  <si>
    <t>Наличие</t>
  </si>
  <si>
    <t>Наличие обеспечения обязательств Участника, связанного с подачей заявки, в виде банковской гарантии/платежного поручения и ее соответствие установленным требованиям Документации о закупке – в случае отсутствия внесенных Участником денежных средств на специальный банковский счет (данный пункт применяется только в случае установления соответствующих требований)</t>
  </si>
  <si>
    <t>Копия банковской гарантии / платежного поручения либо электронная банковская гарантия, выданная банком посредством функционала ЭТП – в случае отсутствия внесенных Участником денежных средств на специальный банковский счет</t>
  </si>
  <si>
    <t>не применяется</t>
  </si>
  <si>
    <t>Участник не находится в стадии ликвидации и в отношении него отсутствуют решения арбитражного суда о признании банкротом и об открытии конкурсного производства</t>
  </si>
  <si>
    <t>Заполненная форма 2 "Письмо о подаче" в составе Приложения 3.</t>
  </si>
  <si>
    <t>Деятельность участника приостановлена в порядке, предусмотренном Кодексом Российской Федерации об административных правонарушениях, на день подачи заявки на участие</t>
  </si>
  <si>
    <t>Участник включен в реестр недобросовестных поставщиков, предусмотренном статьей 5 Федерального закона от 18.07.2011 «О закупках товаров, работ, услуг отдельными видами юридических лиц и в реестре недобросовестных поставщиков, предусмотренном статьей 104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</si>
  <si>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>Наличие в составе ценового предложения всех обязательных к предоставлению документов в соответствии с требованиями Приложения №3 к Документации о закупке, а также правильность их оформления, а также правильность их оформления (в т.ч. наличие должных печатей, подписей, формы заверения)</t>
  </si>
  <si>
    <t xml:space="preserve">Заполненное участником  Приложение 2.2  "Ценовое предложение" в форматах PDF и  Excel с предоставлением документов согласно Приложению 3
</t>
  </si>
  <si>
    <t>Ценовое предложение превышает начальную максимальную цену договору (лота) без НДС,  указанную в закупочной документации.</t>
  </si>
  <si>
    <t>превышает</t>
  </si>
  <si>
    <t>не превышает</t>
  </si>
  <si>
    <t xml:space="preserve">Заполненное участником  Приложение 2.2  "Ценовое предложение" в форматах PDF и  Excel
</t>
  </si>
  <si>
    <t>Наименование и содержание критерия оценки заявки</t>
  </si>
  <si>
    <t xml:space="preserve">Порядок оценки заявки </t>
  </si>
  <si>
    <t>Вес критерия</t>
  </si>
  <si>
    <t>Результат, баллы.</t>
  </si>
  <si>
    <t>Понятия и порядок расчета</t>
  </si>
  <si>
    <t>Ц - Цена договора , предложенная участником в заявке</t>
  </si>
  <si>
    <t>v1 = 1</t>
  </si>
  <si>
    <r>
      <t>Ц1</t>
    </r>
    <r>
      <rPr>
        <vertAlign val="subscript"/>
        <sz val="10"/>
        <color theme="1"/>
        <rFont val="Tahoma"/>
        <family val="2"/>
        <charset val="204"/>
      </rPr>
      <t>i</t>
    </r>
    <r>
      <rPr>
        <sz val="10"/>
        <color theme="1"/>
        <rFont val="Tahoma"/>
        <family val="2"/>
        <charset val="204"/>
      </rPr>
      <t xml:space="preserve"> = v1* Ц</t>
    </r>
    <r>
      <rPr>
        <vertAlign val="subscript"/>
        <sz val="10"/>
        <color theme="1"/>
        <rFont val="Tahoma"/>
        <family val="2"/>
        <charset val="204"/>
      </rPr>
      <t>min</t>
    </r>
    <r>
      <rPr>
        <sz val="10"/>
        <color theme="1"/>
        <rFont val="Tahoma"/>
        <family val="2"/>
        <charset val="204"/>
      </rPr>
      <t>/Ц</t>
    </r>
    <r>
      <rPr>
        <vertAlign val="subscript"/>
        <sz val="10"/>
        <color theme="1"/>
        <rFont val="Tahoma"/>
        <family val="2"/>
        <charset val="204"/>
      </rPr>
      <t>i</t>
    </r>
  </si>
  <si>
    <r>
      <rPr>
        <sz val="10"/>
        <rFont val="Tahoma"/>
        <family val="2"/>
        <charset val="204"/>
      </rPr>
      <t xml:space="preserve">
Оценивается цена договора без НДС, предложенная участником в заявке.
Количество баллов, присуждаемых участнику i по критерию оценки "цена договора" (Ц1i), определяется по формуле:
Ц1i =  v1  х Ц min / Цi 
где:
v1-   вес критерия 1.
Ц min - минимально предложенная цена договора из предложений участников. 
Цi - Цена договора, предложенная участником i в заявке.
</t>
    </r>
    <r>
      <rPr>
        <i/>
        <sz val="10"/>
        <color theme="1"/>
        <rFont val="Tahoma"/>
        <family val="2"/>
        <charset val="204"/>
      </rPr>
      <t xml:space="preserve">
</t>
    </r>
    <r>
      <rPr>
        <sz val="10"/>
        <color theme="1"/>
        <rFont val="Tahoma"/>
        <family val="2"/>
        <charset val="204"/>
      </rPr>
      <t xml:space="preserve">
</t>
    </r>
  </si>
  <si>
    <t xml:space="preserve">Бi= = Ц1i </t>
  </si>
  <si>
    <r>
      <t xml:space="preserve">
Итоговый балл заявки участника i вычисляется по критерию оценки заявки:
</t>
    </r>
    <r>
      <rPr>
        <b/>
        <sz val="10"/>
        <color theme="1"/>
        <rFont val="Tahoma"/>
        <family val="2"/>
        <charset val="204"/>
      </rPr>
      <t>Бi= = Ц1i</t>
    </r>
    <r>
      <rPr>
        <sz val="10"/>
        <color theme="1"/>
        <rFont val="Tahoma"/>
        <family val="2"/>
        <charset val="204"/>
      </rPr>
      <t xml:space="preserve">
где:
Бi- итоговый рейтинг i - й заявки;
Ц1i -  итоговое количество баллов участника i по критерию 1 «цена договора, предложенная участником в заявке»;
Победителем признается участник закупки, заявке которого присвоен высший балл.
В случае, если по итогам оценки двум или нескольким участникам присвоен одинаковый балл, Победителем объявляется тот участник, чья заявка была подана ранее остальных. 
</t>
    </r>
  </si>
  <si>
    <t>РЕШЕНИЕ КОМИССИИ по закупкам</t>
  </si>
  <si>
    <t>Признать закупку несостоявшейся в соответствии с п.9.2.4.22 Положения о закупке (в случае подачи одной заявки на участие в конкурентной закупке или по результатам ее проведения отклонены все заявки, за исключением одной)</t>
  </si>
  <si>
    <t>Лот 2</t>
  </si>
  <si>
    <t>Лот 3</t>
  </si>
  <si>
    <t>ШТ</t>
  </si>
  <si>
    <t>443056, Самарская область, Г. САМАРА, УЛ. ЛУНАЧАРСКОГО, Д.56</t>
  </si>
  <si>
    <t>2023-09-12 13:00:00+03:00</t>
  </si>
  <si>
    <t>2023-10-02 16:00:00+03:00</t>
  </si>
  <si>
    <t>Кабельно- проводниковая продукция</t>
  </si>
  <si>
    <t>3981309.02</t>
  </si>
  <si>
    <t>3317757.52</t>
  </si>
  <si>
    <t>Коммутационные аппараты</t>
  </si>
  <si>
    <t>1426277.77</t>
  </si>
  <si>
    <t>1188564.81</t>
  </si>
  <si>
    <t>Лот 4</t>
  </si>
  <si>
    <t>Изделия электроустановочные</t>
  </si>
  <si>
    <t>1665849.77</t>
  </si>
  <si>
    <t>1388208.14</t>
  </si>
  <si>
    <t>Отдел</t>
  </si>
  <si>
    <t>Группа торгов УМТС</t>
  </si>
  <si>
    <t>Сумма ценового предложения, по заявке, с учетом применения приоритета товаров российского происхождения,  без НДС, руб. *</t>
  </si>
  <si>
    <t>Решение комиссии по закупкам</t>
  </si>
  <si>
    <t>Участник является юридическим или физическим лицом, в отношении которого применяются специальные экономические меры, предусмотренные подпунктом а) пункта 2 Указа Президента РФ от 03.05.2022 г. № 252 "О применении ответных специальных экономических мер в связи с недружественными действиями некоторых иностранных государств и международных организаций", либо является организацией, находящейся под контролем таких лиц.</t>
  </si>
  <si>
    <t>Ц - Цена договора, по заявке, с учетом применения приоритета товаров российского происхождения,  без НДС, руб. *</t>
  </si>
  <si>
    <t>*предоставляется заявкам на участие в закупке, содержащих предложение о поставке товаров, в которых  стоимость товаров российского происхождения составляет более 50 процентов стоимости всех предложенных участником товаров (п.42 Закупочной документации)</t>
  </si>
  <si>
    <t>заявки</t>
  </si>
  <si>
    <t>Давыдов И. В.</t>
  </si>
  <si>
    <t>ООО "ФИТКОМП"</t>
  </si>
  <si>
    <t>6311143355</t>
  </si>
  <si>
    <t>26.10.2023 13:23:25</t>
  </si>
  <si>
    <t>ООО "РАЗУМНЫЕ РЕШЕНИЯ"</t>
  </si>
  <si>
    <t>6311191944</t>
  </si>
  <si>
    <t>26.10.2023 12:45:15</t>
  </si>
  <si>
    <t>ООО "ТОРГОВЫЙ ДОМ МИР ИНСТРУМЕНТА"</t>
  </si>
  <si>
    <t>7728632223</t>
  </si>
  <si>
    <t>24.10.2023 16:36:24</t>
  </si>
  <si>
    <t xml:space="preserve"> Предложение участника не соответствует критерию ч.1 п.3   прил.№ 4 к Закупочной документации  (Предлагаемая участником продукция не соответствует всем требованиям ЗД), а именно: п.1 отсутствуют  параметры измерения частоты и температуры; п.4. не соответствует напряжение батареи  ; п. 5 не соответствует мощность ; п. 6 не соответствует максимальное рабочее давление; п.7 не соответствует мощность, число оборотов, регулировка оборотов; п.8 не соответствует частота вращения; п.9 не соответствует мощность, объем двигателя и масляного бака </t>
  </si>
  <si>
    <t xml:space="preserve"> Предложение участника не соответствует критерию ч.1 п.3   прил.№ 4 к Закупочной документации  (Предлагаемая участником продукция не соответствует всем требованиям ЗД), а именно: п.1 Отсутствует параметр измерения температуры; п.4. не соответствует напряжение батареи  ; п. 5 не соответствует мощность ; п. 6 не соответствует длина шланга, расход воды; п.7 не соответствует мощность, число оборотов, регулировка оборотов; п.8 отсутствует  плавный пуск</t>
  </si>
  <si>
    <t>без оценки</t>
  </si>
  <si>
    <t>отклонена</t>
  </si>
  <si>
    <t>1</t>
  </si>
  <si>
    <t>2</t>
  </si>
  <si>
    <t>3</t>
  </si>
  <si>
    <t>4</t>
  </si>
  <si>
    <t>5</t>
  </si>
  <si>
    <t>СКС-2929</t>
  </si>
  <si>
    <t>2023-11-13 16:00:00+03:00</t>
  </si>
  <si>
    <t>Торты вафельные</t>
  </si>
  <si>
    <t>Запрос котировок в электронной форме для заключения договора на поставку тортов вафельных для нужд ООО «Самарские коммунальные системы» в 2023 году.(СКС-2929 для СМСП)</t>
  </si>
  <si>
    <t>Подана, не рассмотрена</t>
  </si>
  <si>
    <t>23.10.2023</t>
  </si>
  <si>
    <t>ООО "РЕГИОНСНАБ"</t>
  </si>
  <si>
    <t>3620015041</t>
  </si>
  <si>
    <t>362001001</t>
  </si>
  <si>
    <t>1203600011713</t>
  </si>
  <si>
    <t>30.10.2023 13:38:26</t>
  </si>
  <si>
    <t>ООО "КОНДИТЕР-БЕСТ"</t>
  </si>
  <si>
    <t>6315553271</t>
  </si>
  <si>
    <t>631501001</t>
  </si>
  <si>
    <t>1026300969188</t>
  </si>
  <si>
    <t>24.10.2023 11:11:43</t>
  </si>
  <si>
    <t>Признать целесообразным заключение договора на условиях, указаных в приложении 1 к протоколу №7399</t>
  </si>
  <si>
    <t>Заказчик имеет право изменить количество Продукции в пределах согласованного Опциона: до 50%  в сторону увеличения и 50%  в сторону уменьшения от общей стоимости Продукции, указанной в соответствии с настоящим Протоколом, но не более 50 % в сторону увеличения и не более 75% в сторону уменьшения от общей стоимости Продукции, указанной в соответствии с настоящим Протоколом.
Под Опционом понимается право Заказчика увеличить (+), уменьшить/(-) общую стоимость Продукции в соответствии с настоящим Протоколом Продукции без изменения цен, указанных в настоящем Протоколе.</t>
  </si>
  <si>
    <t>КД000329</t>
  </si>
  <si>
    <t>Торт вафельный</t>
  </si>
  <si>
    <t>Торт вафельный «Torero со вкусом шоколада»</t>
  </si>
  <si>
    <t>Базис поставки</t>
  </si>
  <si>
    <t>г. Самара, ул. Луначарского, 56</t>
  </si>
  <si>
    <t>г. Самара, ул. Советской Армии, 146</t>
  </si>
  <si>
    <t>г. Самара, ул.Павла Маркина, д.1</t>
  </si>
  <si>
    <t>г. Самара, ул. Бакинская, д.20а</t>
  </si>
  <si>
    <t>г. Самара, пр.Металлургов, д.56</t>
  </si>
  <si>
    <t>не позднее 29.11.2023 г</t>
  </si>
  <si>
    <t>2 место</t>
  </si>
  <si>
    <t>1 место, Победитель по Итоговому протоколу №7399 от _____________2023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</si>
</sst>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#,##0.000"/>
    <numFmt numFmtId="165" formatCode="_-* #,##0_р_._-;\-* #,##0_р_._-;_-* &quot;-&quot;_р_._-;_-@_-"/>
    <numFmt numFmtId="166" formatCode="_-* #,##0.00_р_._-;\-* #,##0.00_р_._-;_-* &quot;-&quot;??_р_._-;_-@_-"/>
    <numFmt numFmtId="167" formatCode="_-* #,##0\ &quot;руб&quot;_-;\-* #,##0\ &quot;руб&quot;_-;_-* &quot;-&quot;\ &quot;руб&quot;_-;_-@_-"/>
    <numFmt numFmtId="168" formatCode="#,##0_);[Red]\(#,##0\);&quot;-&quot;_);[Blue]&quot;Error-&quot;@"/>
    <numFmt numFmtId="169" formatCode="#,##0.0_);[Red]\(#,##0.0\);&quot;-&quot;_);[Blue]&quot;Error-&quot;@"/>
    <numFmt numFmtId="170" formatCode="#,##0.00_);[Red]\(#,##0.00\);&quot;-&quot;_);[Blue]&quot;Error-&quot;@"/>
    <numFmt numFmtId="171" formatCode="&quot;£&quot;* #,##0,_);[Red]&quot;£&quot;* \(#,##0,\);&quot;£&quot;* &quot;-&quot;_);[Blue]&quot;Error-&quot;@"/>
    <numFmt numFmtId="172" formatCode="&quot;£&quot;* #,##0.0,_);[Red]&quot;£&quot;* \(#,##0.0,\);&quot;£&quot;* &quot;-&quot;_);[Blue]&quot;Error-&quot;@"/>
    <numFmt numFmtId="173" formatCode="&quot;£&quot;* #,##0.00,_);[Red]&quot;£&quot;* \(#,##0.00,\);&quot;£&quot;* &quot;-&quot;_);[Blue]&quot;Error-&quot;@"/>
    <numFmt numFmtId="174" formatCode="dd\ mmm\ yyyy_)"/>
    <numFmt numFmtId="175" formatCode="dd/mm/yy_)"/>
    <numFmt numFmtId="176" formatCode="0%_);[Red]\-0%_);0%_);[Blue]&quot;Error-&quot;@"/>
    <numFmt numFmtId="177" formatCode="0.0%_);[Red]\-0.0%_);0.0%_);[Blue]&quot;Error-&quot;@"/>
    <numFmt numFmtId="178" formatCode="0.00%_);[Red]\-0.00%_);0.00%_);[Blue]&quot;Error-&quot;@"/>
    <numFmt numFmtId="179" formatCode="0.000_)"/>
    <numFmt numFmtId="180" formatCode="_(* #,##0_);_(* \(#,##0\);_(* &quot;-&quot;_);_(@_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£&quot;* #,##0_);[Red]&quot;£&quot;* \(#,##0\);&quot;£&quot;* &quot;-&quot;_);[Blue]&quot;Error-&quot;@"/>
    <numFmt numFmtId="184" formatCode="&quot;£&quot;* #,##0.0_);[Red]&quot;£&quot;* \(#,##0.0\);&quot;£&quot;* &quot;-&quot;_);[Blue]&quot;Error-&quot;@"/>
    <numFmt numFmtId="185" formatCode="&quot;£&quot;* #,##0.00_);[Red]&quot;£&quot;* \(#,##0.00\);&quot;£&quot;* &quot;-&quot;_);[Blue]&quot;Error-&quot;@"/>
    <numFmt numFmtId="186" formatCode="000"/>
    <numFmt numFmtId="187" formatCode="d/mm/yy"/>
    <numFmt numFmtId="188" formatCode="&quot;ЦS&quot;\ &quot;#&quot;\,&quot;#&quot;&quot;#&quot;0.00;[Red]\-&quot;ЦS&quot;\ &quot;#&quot;\,&quot;#&quot;&quot;#&quot;0.00"/>
  </numFmts>
  <fonts count="77" x14ac:knownFonts="1">
    <font>
      <sz val="12"/>
      <color indexed="8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0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8"/>
      <name val="Arial"/>
      <family val="2"/>
      <charset val="1"/>
    </font>
    <font>
      <sz val="10"/>
      <name val="Arial"/>
      <family val="2"/>
      <charset val="1"/>
    </font>
    <font>
      <i/>
      <sz val="11"/>
      <color rgb="FF7F7F7F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vertAlign val="subscript"/>
      <sz val="10"/>
      <color theme="1"/>
      <name val="Tahoma"/>
      <family val="2"/>
      <charset val="204"/>
    </font>
    <font>
      <sz val="10"/>
      <name val="Tahoma"/>
      <family val="2"/>
      <charset val="204"/>
    </font>
    <font>
      <i/>
      <sz val="10"/>
      <color theme="1"/>
      <name val="Tahoma"/>
      <family val="2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9"/>
      <name val="Arial Cyr"/>
      <family val="2"/>
      <charset val="204"/>
    </font>
    <font>
      <sz val="11"/>
      <name val="Tms Rmn"/>
    </font>
    <font>
      <b/>
      <sz val="8"/>
      <name val="Times New Roman"/>
      <family val="1"/>
      <charset val="204"/>
    </font>
    <font>
      <sz val="8"/>
      <name val="Helv"/>
    </font>
    <font>
      <b/>
      <i/>
      <sz val="10"/>
      <name val="Arial CYR"/>
      <family val="2"/>
      <charset val="204"/>
    </font>
    <font>
      <sz val="12"/>
      <color indexed="9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18"/>
      <name val="Times New Roman"/>
      <family val="1"/>
      <charset val="204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0"/>
      <name val="System"/>
      <family val="2"/>
      <charset val="204"/>
    </font>
    <font>
      <b/>
      <i/>
      <sz val="16"/>
      <name val="Helv"/>
    </font>
    <font>
      <sz val="9.75"/>
      <name val="Arial"/>
      <family val="2"/>
      <charset val="204"/>
    </font>
    <font>
      <i/>
      <sz val="10"/>
      <name val="Times New Roman"/>
      <family val="1"/>
      <charset val="204"/>
    </font>
    <font>
      <sz val="8"/>
      <name val="Arial Cyr"/>
      <family val="2"/>
      <charset val="204"/>
    </font>
    <font>
      <sz val="9"/>
      <color indexed="8"/>
      <name val="Arial CYR"/>
      <family val="2"/>
      <charset val="204"/>
    </font>
    <font>
      <sz val="7"/>
      <name val="Arial Cyr"/>
      <family val="2"/>
      <charset val="204"/>
    </font>
    <font>
      <sz val="9"/>
      <name val="Arial Cyr"/>
      <charset val="204"/>
    </font>
    <font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0">
    <xf numFmtId="0" fontId="0" fillId="0" borderId="0" applyFill="0" applyProtection="0"/>
    <xf numFmtId="0" fontId="6" fillId="0" borderId="0"/>
    <xf numFmtId="0" fontId="11" fillId="0" borderId="0"/>
    <xf numFmtId="0" fontId="11" fillId="0" borderId="0"/>
    <xf numFmtId="0" fontId="7" fillId="0" borderId="0" applyFill="0" applyProtection="0"/>
    <xf numFmtId="0" fontId="5" fillId="0" borderId="0"/>
    <xf numFmtId="0" fontId="15" fillId="0" borderId="0"/>
    <xf numFmtId="0" fontId="4" fillId="0" borderId="0"/>
    <xf numFmtId="0" fontId="4" fillId="0" borderId="0"/>
    <xf numFmtId="0" fontId="3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25" fillId="0" borderId="0" applyFill="0" applyProtection="0"/>
    <xf numFmtId="0" fontId="24" fillId="0" borderId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25" fillId="0" borderId="0" applyFill="0" applyProtection="0"/>
    <xf numFmtId="0" fontId="25" fillId="0" borderId="0" applyFill="0" applyProtection="0"/>
    <xf numFmtId="0" fontId="11" fillId="0" borderId="0"/>
    <xf numFmtId="0" fontId="4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4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167" fontId="43" fillId="0" borderId="0">
      <alignment horizontal="center"/>
    </xf>
    <xf numFmtId="168" fontId="54" fillId="0" borderId="0"/>
    <xf numFmtId="169" fontId="54" fillId="0" borderId="0"/>
    <xf numFmtId="170" fontId="54" fillId="0" borderId="0"/>
    <xf numFmtId="168" fontId="54" fillId="0" borderId="22"/>
    <xf numFmtId="169" fontId="54" fillId="0" borderId="22"/>
    <xf numFmtId="170" fontId="54" fillId="0" borderId="22"/>
    <xf numFmtId="171" fontId="54" fillId="0" borderId="0"/>
    <xf numFmtId="172" fontId="54" fillId="0" borderId="0"/>
    <xf numFmtId="173" fontId="54" fillId="0" borderId="0"/>
    <xf numFmtId="171" fontId="54" fillId="0" borderId="22"/>
    <xf numFmtId="172" fontId="54" fillId="0" borderId="22"/>
    <xf numFmtId="173" fontId="54" fillId="0" borderId="22"/>
    <xf numFmtId="174" fontId="54" fillId="0" borderId="0">
      <alignment horizontal="right"/>
      <protection locked="0"/>
    </xf>
    <xf numFmtId="175" fontId="54" fillId="0" borderId="0">
      <alignment horizontal="right"/>
      <protection locked="0"/>
    </xf>
    <xf numFmtId="176" fontId="54" fillId="0" borderId="0"/>
    <xf numFmtId="177" fontId="54" fillId="0" borderId="0"/>
    <xf numFmtId="178" fontId="54" fillId="0" borderId="0"/>
    <xf numFmtId="176" fontId="54" fillId="0" borderId="22"/>
    <xf numFmtId="177" fontId="54" fillId="0" borderId="22"/>
    <xf numFmtId="178" fontId="54" fillId="0" borderId="22"/>
    <xf numFmtId="179" fontId="55" fillId="0" borderId="0"/>
    <xf numFmtId="179" fontId="55" fillId="0" borderId="0"/>
    <xf numFmtId="179" fontId="55" fillId="0" borderId="0"/>
    <xf numFmtId="179" fontId="55" fillId="0" borderId="0"/>
    <xf numFmtId="179" fontId="55" fillId="0" borderId="0"/>
    <xf numFmtId="179" fontId="55" fillId="0" borderId="0"/>
    <xf numFmtId="179" fontId="55" fillId="0" borderId="0"/>
    <xf numFmtId="179" fontId="55" fillId="0" borderId="0"/>
    <xf numFmtId="180" fontId="24" fillId="0" borderId="0" applyFont="0" applyFill="0" applyBorder="0" applyAlignment="0" applyProtection="0"/>
    <xf numFmtId="166" fontId="43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68" fontId="54" fillId="7" borderId="23">
      <protection locked="0"/>
    </xf>
    <xf numFmtId="169" fontId="54" fillId="7" borderId="23">
      <protection locked="0"/>
    </xf>
    <xf numFmtId="170" fontId="54" fillId="7" borderId="23">
      <protection locked="0"/>
    </xf>
    <xf numFmtId="183" fontId="54" fillId="7" borderId="23">
      <protection locked="0"/>
    </xf>
    <xf numFmtId="184" fontId="54" fillId="7" borderId="23">
      <protection locked="0"/>
    </xf>
    <xf numFmtId="185" fontId="54" fillId="7" borderId="23">
      <protection locked="0"/>
    </xf>
    <xf numFmtId="174" fontId="54" fillId="8" borderId="23">
      <alignment horizontal="right"/>
      <protection locked="0"/>
    </xf>
    <xf numFmtId="175" fontId="54" fillId="8" borderId="23">
      <alignment horizontal="right"/>
      <protection locked="0"/>
    </xf>
    <xf numFmtId="0" fontId="54" fillId="9" borderId="23">
      <alignment horizontal="left"/>
      <protection locked="0"/>
    </xf>
    <xf numFmtId="49" fontId="54" fillId="10" borderId="23">
      <alignment horizontal="left" vertical="top" wrapText="1"/>
      <protection locked="0"/>
    </xf>
    <xf numFmtId="176" fontId="54" fillId="7" borderId="23">
      <protection locked="0"/>
    </xf>
    <xf numFmtId="177" fontId="54" fillId="7" borderId="23">
      <protection locked="0"/>
    </xf>
    <xf numFmtId="178" fontId="54" fillId="7" borderId="23">
      <protection locked="0"/>
    </xf>
    <xf numFmtId="49" fontId="54" fillId="10" borderId="23">
      <alignment horizontal="left"/>
      <protection locked="0"/>
    </xf>
    <xf numFmtId="186" fontId="54" fillId="7" borderId="23">
      <alignment horizontal="left" indent="1"/>
      <protection locked="0"/>
    </xf>
    <xf numFmtId="0" fontId="56" fillId="0" borderId="0"/>
    <xf numFmtId="0" fontId="57" fillId="0" borderId="0"/>
    <xf numFmtId="38" fontId="15" fillId="11" borderId="0" applyNumberFormat="0" applyBorder="0" applyAlignment="0" applyProtection="0"/>
    <xf numFmtId="1" fontId="58" fillId="0" borderId="0" applyNumberFormat="0" applyAlignment="0">
      <alignment vertical="top"/>
    </xf>
    <xf numFmtId="0" fontId="59" fillId="12" borderId="0">
      <alignment vertical="center"/>
    </xf>
    <xf numFmtId="0" fontId="59" fillId="12" borderId="0">
      <alignment vertical="center"/>
    </xf>
    <xf numFmtId="0" fontId="60" fillId="11" borderId="0">
      <alignment vertical="center"/>
    </xf>
    <xf numFmtId="0" fontId="61" fillId="0" borderId="0"/>
    <xf numFmtId="3" fontId="41" fillId="0" borderId="0">
      <alignment vertical="top"/>
    </xf>
    <xf numFmtId="0" fontId="62" fillId="13" borderId="0"/>
    <xf numFmtId="0" fontId="16" fillId="14" borderId="0"/>
    <xf numFmtId="0" fontId="14" fillId="0" borderId="0"/>
    <xf numFmtId="0" fontId="43" fillId="0" borderId="0"/>
    <xf numFmtId="10" fontId="15" fillId="15" borderId="2" applyNumberFormat="0" applyBorder="0" applyAlignment="0" applyProtection="0"/>
    <xf numFmtId="0" fontId="54" fillId="0" borderId="0"/>
    <xf numFmtId="0" fontId="63" fillId="0" borderId="0"/>
    <xf numFmtId="0" fontId="64" fillId="0" borderId="0">
      <alignment horizontal="center"/>
    </xf>
    <xf numFmtId="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24" fillId="0" borderId="0"/>
    <xf numFmtId="0" fontId="53" fillId="0" borderId="0"/>
    <xf numFmtId="3" fontId="67" fillId="0" borderId="0" applyNumberFormat="0">
      <alignment horizontal="center"/>
    </xf>
    <xf numFmtId="0" fontId="24" fillId="0" borderId="0"/>
    <xf numFmtId="3" fontId="68" fillId="0" borderId="0">
      <alignment vertical="top"/>
    </xf>
    <xf numFmtId="10" fontId="24" fillId="0" borderId="0" applyFont="0" applyFill="0" applyBorder="0" applyAlignment="0" applyProtection="0"/>
    <xf numFmtId="3" fontId="69" fillId="0" borderId="23" applyNumberFormat="0" applyAlignment="0">
      <alignment vertical="top"/>
    </xf>
    <xf numFmtId="0" fontId="57" fillId="0" borderId="24"/>
    <xf numFmtId="0" fontId="70" fillId="11" borderId="2">
      <protection locked="0"/>
    </xf>
    <xf numFmtId="0" fontId="71" fillId="0" borderId="0">
      <alignment horizontal="center"/>
    </xf>
    <xf numFmtId="187" fontId="71" fillId="0" borderId="0">
      <alignment horizontal="center"/>
    </xf>
    <xf numFmtId="188" fontId="43" fillId="0" borderId="0">
      <alignment horizontal="left"/>
    </xf>
    <xf numFmtId="0" fontId="43" fillId="0" borderId="0"/>
    <xf numFmtId="165" fontId="43" fillId="0" borderId="0" applyFont="0" applyFill="0" applyBorder="0" applyAlignment="0" applyProtection="0"/>
    <xf numFmtId="3" fontId="72" fillId="0" borderId="21" applyFont="0" applyBorder="0">
      <alignment horizontal="right"/>
      <protection locked="0"/>
    </xf>
    <xf numFmtId="166" fontId="43" fillId="0" borderId="0" applyFont="0" applyFill="0" applyBorder="0" applyAlignment="0" applyProtection="0"/>
  </cellStyleXfs>
  <cellXfs count="278"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/>
    </xf>
    <xf numFmtId="0" fontId="8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top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 vertical="top"/>
    </xf>
    <xf numFmtId="4" fontId="8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Border="1" applyProtection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right" vertical="center"/>
    </xf>
    <xf numFmtId="0" fontId="12" fillId="2" borderId="0" xfId="0" applyFont="1" applyFill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8" fillId="0" borderId="5" xfId="0" applyFont="1" applyFill="1" applyBorder="1" applyProtection="1"/>
    <xf numFmtId="0" fontId="8" fillId="0" borderId="4" xfId="0" applyFont="1" applyFill="1" applyBorder="1" applyProtection="1"/>
    <xf numFmtId="0" fontId="12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right" wrapText="1"/>
    </xf>
    <xf numFmtId="0" fontId="8" fillId="0" borderId="4" xfId="0" applyFont="1" applyFill="1" applyBorder="1" applyAlignment="1" applyProtection="1">
      <alignment horizontal="left" wrapText="1"/>
    </xf>
    <xf numFmtId="0" fontId="8" fillId="0" borderId="0" xfId="0" applyFont="1" applyFill="1" applyAlignment="1" applyProtection="1"/>
    <xf numFmtId="1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0" xfId="0" applyFont="1" applyFill="1" applyProtection="1"/>
    <xf numFmtId="4" fontId="14" fillId="0" borderId="2" xfId="0" applyNumberFormat="1" applyFont="1" applyFill="1" applyBorder="1" applyAlignment="1" applyProtection="1">
      <alignment horizontal="center" vertical="center" wrapText="1"/>
    </xf>
    <xf numFmtId="0" fontId="21" fillId="0" borderId="0" xfId="15" applyFont="1"/>
    <xf numFmtId="0" fontId="1" fillId="0" borderId="0" xfId="15"/>
    <xf numFmtId="0" fontId="22" fillId="0" borderId="0" xfId="15" applyFont="1"/>
    <xf numFmtId="0" fontId="1" fillId="0" borderId="0" xfId="15" applyBorder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top"/>
    </xf>
    <xf numFmtId="0" fontId="23" fillId="0" borderId="0" xfId="15" applyFont="1"/>
    <xf numFmtId="0" fontId="8" fillId="0" borderId="7" xfId="0" applyFont="1" applyFill="1" applyBorder="1" applyProtection="1"/>
    <xf numFmtId="0" fontId="12" fillId="0" borderId="8" xfId="0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27" fillId="0" borderId="0" xfId="15" applyFont="1"/>
    <xf numFmtId="0" fontId="27" fillId="2" borderId="0" xfId="15" applyFont="1" applyFill="1"/>
    <xf numFmtId="0" fontId="27" fillId="0" borderId="0" xfId="15" applyFont="1" applyFill="1"/>
    <xf numFmtId="0" fontId="28" fillId="0" borderId="0" xfId="15" applyFont="1" applyFill="1"/>
    <xf numFmtId="0" fontId="28" fillId="0" borderId="0" xfId="15" applyFont="1"/>
    <xf numFmtId="0" fontId="28" fillId="0" borderId="0" xfId="15" applyFont="1" applyBorder="1" applyAlignment="1"/>
    <xf numFmtId="0" fontId="29" fillId="0" borderId="0" xfId="15" applyFont="1"/>
    <xf numFmtId="0" fontId="29" fillId="2" borderId="0" xfId="15" applyFont="1" applyFill="1"/>
    <xf numFmtId="0" fontId="30" fillId="0" borderId="0" xfId="15" applyFont="1" applyFill="1"/>
    <xf numFmtId="0" fontId="30" fillId="0" borderId="0" xfId="15" applyFont="1"/>
    <xf numFmtId="0" fontId="30" fillId="0" borderId="0" xfId="15" applyFont="1" applyBorder="1" applyAlignment="1"/>
    <xf numFmtId="0" fontId="29" fillId="0" borderId="0" xfId="15" applyFont="1" applyFill="1"/>
    <xf numFmtId="0" fontId="29" fillId="0" borderId="0" xfId="15" applyFont="1" applyBorder="1"/>
    <xf numFmtId="0" fontId="29" fillId="2" borderId="0" xfId="15" applyFont="1" applyFill="1" applyBorder="1"/>
    <xf numFmtId="0" fontId="29" fillId="0" borderId="0" xfId="15" applyFont="1" applyFill="1" applyBorder="1"/>
    <xf numFmtId="14" fontId="8" fillId="0" borderId="5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4" fillId="0" borderId="0" xfId="15" applyFont="1" applyFill="1" applyBorder="1"/>
    <xf numFmtId="0" fontId="35" fillId="0" borderId="0" xfId="15" applyFont="1" applyAlignment="1">
      <alignment horizontal="right"/>
    </xf>
    <xf numFmtId="0" fontId="36" fillId="0" borderId="0" xfId="15" applyFont="1" applyBorder="1"/>
    <xf numFmtId="4" fontId="33" fillId="0" borderId="0" xfId="3" applyNumberFormat="1" applyFont="1" applyFill="1" applyBorder="1" applyAlignment="1">
      <alignment horizontal="center" vertical="center" wrapText="1"/>
    </xf>
    <xf numFmtId="0" fontId="35" fillId="0" borderId="0" xfId="15" applyFont="1" applyFill="1"/>
    <xf numFmtId="0" fontId="35" fillId="0" borderId="5" xfId="15" applyFont="1" applyBorder="1" applyAlignment="1"/>
    <xf numFmtId="0" fontId="35" fillId="0" borderId="5" xfId="15" applyFont="1" applyBorder="1"/>
    <xf numFmtId="0" fontId="35" fillId="0" borderId="4" xfId="15" applyFont="1" applyBorder="1" applyAlignment="1"/>
    <xf numFmtId="0" fontId="33" fillId="2" borderId="2" xfId="20" applyNumberFormat="1" applyFont="1" applyFill="1" applyBorder="1" applyAlignment="1" applyProtection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/>
    <xf numFmtId="0" fontId="23" fillId="0" borderId="0" xfId="15" applyFont="1" applyFill="1" applyBorder="1"/>
    <xf numFmtId="0" fontId="22" fillId="0" borderId="0" xfId="15" applyFont="1" applyFill="1" applyBorder="1"/>
    <xf numFmtId="0" fontId="1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Border="1" applyProtection="1"/>
    <xf numFmtId="0" fontId="34" fillId="0" borderId="0" xfId="15" applyFont="1"/>
    <xf numFmtId="0" fontId="34" fillId="0" borderId="0" xfId="15" applyFont="1" applyAlignment="1">
      <alignment vertical="center"/>
    </xf>
    <xf numFmtId="0" fontId="34" fillId="0" borderId="0" xfId="15" applyFont="1" applyAlignment="1">
      <alignment horizontal="right" vertical="center"/>
    </xf>
    <xf numFmtId="4" fontId="33" fillId="2" borderId="2" xfId="20" applyNumberFormat="1" applyFont="1" applyFill="1" applyBorder="1" applyAlignment="1" applyProtection="1">
      <alignment horizontal="center" vertical="center" wrapText="1"/>
    </xf>
    <xf numFmtId="0" fontId="35" fillId="0" borderId="0" xfId="15" applyFont="1" applyBorder="1"/>
    <xf numFmtId="0" fontId="35" fillId="0" borderId="0" xfId="15" applyFont="1" applyBorder="1" applyAlignment="1"/>
    <xf numFmtId="0" fontId="34" fillId="2" borderId="0" xfId="15" applyFont="1" applyFill="1"/>
    <xf numFmtId="0" fontId="34" fillId="0" borderId="0" xfId="15" applyFont="1" applyFill="1"/>
    <xf numFmtId="0" fontId="36" fillId="0" borderId="0" xfId="15" applyFont="1" applyAlignment="1">
      <alignment vertical="center"/>
    </xf>
    <xf numFmtId="0" fontId="34" fillId="0" borderId="0" xfId="15" applyFont="1" applyFill="1" applyAlignment="1">
      <alignment vertical="center"/>
    </xf>
    <xf numFmtId="0" fontId="34" fillId="0" borderId="0" xfId="15" applyFont="1" applyFill="1" applyAlignment="1">
      <alignment horizontal="right" vertical="center"/>
    </xf>
    <xf numFmtId="0" fontId="33" fillId="0" borderId="2" xfId="14" applyFont="1" applyBorder="1" applyAlignment="1">
      <alignment horizontal="center" vertical="center" wrapText="1"/>
    </xf>
    <xf numFmtId="0" fontId="33" fillId="2" borderId="2" xfId="14" applyFont="1" applyFill="1" applyBorder="1" applyAlignment="1">
      <alignment horizontal="center" vertical="center" wrapText="1"/>
    </xf>
    <xf numFmtId="0" fontId="33" fillId="0" borderId="2" xfId="14" applyFont="1" applyFill="1" applyBorder="1" applyAlignment="1">
      <alignment horizontal="center" vertical="center" wrapText="1"/>
    </xf>
    <xf numFmtId="164" fontId="33" fillId="0" borderId="2" xfId="14" applyNumberFormat="1" applyFont="1" applyBorder="1" applyAlignment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34" fillId="0" borderId="2" xfId="15" applyFont="1" applyFill="1" applyBorder="1"/>
    <xf numFmtId="0" fontId="33" fillId="0" borderId="0" xfId="3" applyFont="1" applyFill="1" applyBorder="1" applyAlignment="1">
      <alignment horizontal="left" vertical="center" wrapText="1"/>
    </xf>
    <xf numFmtId="0" fontId="34" fillId="0" borderId="0" xfId="15" applyFont="1" applyBorder="1" applyAlignment="1">
      <alignment horizontal="left" vertical="center" wrapText="1"/>
    </xf>
    <xf numFmtId="0" fontId="36" fillId="0" borderId="0" xfId="15" applyFont="1"/>
    <xf numFmtId="0" fontId="40" fillId="0" borderId="1" xfId="0" applyFont="1" applyFill="1" applyBorder="1" applyAlignment="1" applyProtection="1">
      <alignment horizontal="center" vertical="top" wrapText="1"/>
    </xf>
    <xf numFmtId="0" fontId="40" fillId="0" borderId="6" xfId="0" applyFont="1" applyFill="1" applyBorder="1" applyAlignment="1" applyProtection="1">
      <alignment horizontal="center" vertical="top"/>
    </xf>
    <xf numFmtId="0" fontId="41" fillId="0" borderId="3" xfId="0" applyFont="1" applyFill="1" applyBorder="1" applyAlignment="1" applyProtection="1">
      <alignment horizontal="center" vertical="top" wrapText="1"/>
    </xf>
    <xf numFmtId="0" fontId="38" fillId="0" borderId="0" xfId="0" applyFont="1"/>
    <xf numFmtId="0" fontId="42" fillId="0" borderId="0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 applyProtection="1">
      <alignment horizontal="center" vertical="center" wrapText="1"/>
    </xf>
    <xf numFmtId="0" fontId="38" fillId="4" borderId="2" xfId="0" applyFont="1" applyFill="1" applyBorder="1" applyAlignment="1" applyProtection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0" fontId="43" fillId="0" borderId="2" xfId="0" applyFont="1" applyBorder="1"/>
    <xf numFmtId="0" fontId="39" fillId="2" borderId="9" xfId="0" applyFont="1" applyFill="1" applyBorder="1" applyAlignment="1">
      <alignment horizontal="justify" vertical="center" wrapText="1"/>
    </xf>
    <xf numFmtId="0" fontId="39" fillId="5" borderId="2" xfId="0" applyFont="1" applyFill="1" applyBorder="1" applyAlignment="1">
      <alignment horizontal="justify" vertical="center" wrapText="1"/>
    </xf>
    <xf numFmtId="0" fontId="39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justify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38" fillId="4" borderId="2" xfId="0" applyFont="1" applyFill="1" applyBorder="1"/>
    <xf numFmtId="0" fontId="38" fillId="3" borderId="2" xfId="0" applyFont="1" applyFill="1" applyBorder="1"/>
    <xf numFmtId="0" fontId="42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top" wrapText="1"/>
    </xf>
    <xf numFmtId="3" fontId="39" fillId="2" borderId="2" xfId="24" applyNumberFormat="1" applyFont="1" applyFill="1" applyBorder="1" applyAlignment="1">
      <alignment horizontal="left" vertical="center" wrapText="1"/>
    </xf>
    <xf numFmtId="4" fontId="43" fillId="0" borderId="2" xfId="0" applyNumberFormat="1" applyFont="1" applyBorder="1" applyAlignment="1">
      <alignment horizontal="center" vertical="center"/>
    </xf>
    <xf numFmtId="0" fontId="39" fillId="2" borderId="2" xfId="0" applyFont="1" applyFill="1" applyBorder="1" applyAlignment="1">
      <alignment horizontal="justify" vertical="center" wrapText="1"/>
    </xf>
    <xf numFmtId="0" fontId="39" fillId="2" borderId="2" xfId="0" applyFont="1" applyFill="1" applyBorder="1" applyAlignment="1">
      <alignment horizontal="center" vertical="center" wrapText="1"/>
    </xf>
    <xf numFmtId="3" fontId="39" fillId="2" borderId="2" xfId="24" applyNumberFormat="1" applyFont="1" applyFill="1" applyBorder="1" applyAlignment="1">
      <alignment horizontal="left" vertical="top" wrapText="1"/>
    </xf>
    <xf numFmtId="164" fontId="43" fillId="0" borderId="17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/>
    </xf>
    <xf numFmtId="0" fontId="44" fillId="0" borderId="2" xfId="0" applyFont="1" applyBorder="1" applyAlignment="1">
      <alignment horizontal="justify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wrapText="1"/>
    </xf>
    <xf numFmtId="0" fontId="45" fillId="0" borderId="20" xfId="0" applyFont="1" applyBorder="1" applyAlignment="1">
      <alignment horizontal="right" vertical="center" wrapText="1"/>
    </xf>
    <xf numFmtId="0" fontId="49" fillId="6" borderId="14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vertical="center" wrapText="1"/>
    </xf>
    <xf numFmtId="0" fontId="51" fillId="0" borderId="0" xfId="0" applyFont="1" applyFill="1" applyProtection="1"/>
    <xf numFmtId="0" fontId="8" fillId="0" borderId="0" xfId="0" applyFont="1" applyFill="1" applyBorder="1" applyAlignment="1" applyProtection="1">
      <alignment wrapText="1"/>
    </xf>
    <xf numFmtId="0" fontId="7" fillId="0" borderId="5" xfId="0" applyFont="1" applyFill="1" applyBorder="1" applyProtection="1"/>
    <xf numFmtId="0" fontId="7" fillId="0" borderId="4" xfId="0" applyFont="1" applyFill="1" applyBorder="1" applyProtection="1"/>
    <xf numFmtId="0" fontId="8" fillId="0" borderId="7" xfId="0" applyFont="1" applyFill="1" applyBorder="1" applyAlignment="1" applyProtection="1">
      <alignment horizontal="center" vertical="center" wrapText="1"/>
    </xf>
    <xf numFmtId="4" fontId="37" fillId="0" borderId="2" xfId="0" applyNumberFormat="1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2" xfId="25" applyFont="1" applyFill="1" applyBorder="1" applyAlignment="1">
      <alignment horizontal="center" vertical="center" wrapText="1"/>
    </xf>
    <xf numFmtId="0" fontId="33" fillId="0" borderId="2" xfId="25" applyFont="1" applyFill="1" applyBorder="1" applyAlignment="1">
      <alignment horizontal="justify" vertical="center" wrapText="1"/>
    </xf>
    <xf numFmtId="0" fontId="33" fillId="0" borderId="26" xfId="25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wrapText="1"/>
    </xf>
    <xf numFmtId="164" fontId="43" fillId="0" borderId="25" xfId="0" applyNumberFormat="1" applyFont="1" applyBorder="1" applyAlignment="1">
      <alignment horizontal="center" vertical="center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0" fontId="37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22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22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164" fontId="37" fillId="0" borderId="2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Protection="1"/>
    <xf numFmtId="0" fontId="7" fillId="0" borderId="0" xfId="0" applyFont="1" applyFill="1" applyAlignment="1" applyProtection="1">
      <alignment vertical="center" wrapText="1"/>
    </xf>
    <xf numFmtId="22" fontId="7" fillId="0" borderId="0" xfId="0" applyNumberFormat="1" applyFont="1" applyFill="1" applyAlignment="1" applyProtection="1">
      <alignment vertical="center" wrapText="1"/>
    </xf>
    <xf numFmtId="14" fontId="7" fillId="0" borderId="0" xfId="0" applyNumberFormat="1" applyFont="1" applyFill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37" fillId="0" borderId="27" xfId="0" applyFont="1" applyFill="1" applyBorder="1" applyAlignment="1" applyProtection="1">
      <alignment horizontal="right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22" fontId="8" fillId="0" borderId="27" xfId="0" applyNumberFormat="1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/>
    </xf>
    <xf numFmtId="4" fontId="8" fillId="0" borderId="27" xfId="0" applyNumberFormat="1" applyFont="1" applyFill="1" applyBorder="1" applyAlignment="1" applyProtection="1">
      <alignment horizontal="center" vertical="center" wrapText="1"/>
    </xf>
    <xf numFmtId="0" fontId="8" fillId="16" borderId="27" xfId="0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" fontId="8" fillId="0" borderId="27" xfId="0" applyNumberFormat="1" applyFont="1" applyFill="1" applyBorder="1" applyAlignment="1" applyProtection="1">
      <alignment horizontal="center" vertical="center" wrapText="1"/>
    </xf>
    <xf numFmtId="0" fontId="33" fillId="0" borderId="27" xfId="0" applyNumberFormat="1" applyFont="1" applyFill="1" applyBorder="1" applyAlignment="1" applyProtection="1">
      <alignment horizontal="center" vertical="center" wrapText="1"/>
    </xf>
    <xf numFmtId="49" fontId="73" fillId="0" borderId="27" xfId="0" applyNumberFormat="1" applyFont="1" applyBorder="1" applyAlignment="1" applyProtection="1">
      <alignment horizontal="center" vertical="center" wrapText="1"/>
    </xf>
    <xf numFmtId="4" fontId="74" fillId="0" borderId="27" xfId="16" applyNumberFormat="1" applyFont="1" applyFill="1" applyBorder="1" applyAlignment="1" applyProtection="1">
      <alignment vertical="center"/>
    </xf>
    <xf numFmtId="0" fontId="75" fillId="0" borderId="2" xfId="0" applyFont="1" applyFill="1" applyBorder="1" applyAlignment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22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22" fontId="8" fillId="0" borderId="32" xfId="0" applyNumberFormat="1" applyFont="1" applyFill="1" applyBorder="1" applyAlignment="1" applyProtection="1">
      <alignment horizontal="center" vertical="center" wrapText="1"/>
    </xf>
    <xf numFmtId="4" fontId="8" fillId="0" borderId="32" xfId="0" applyNumberFormat="1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1" fontId="8" fillId="0" borderId="32" xfId="0" applyNumberFormat="1" applyFont="1" applyFill="1" applyBorder="1" applyAlignment="1" applyProtection="1">
      <alignment horizontal="center" vertical="center" wrapText="1"/>
    </xf>
    <xf numFmtId="0" fontId="76" fillId="0" borderId="33" xfId="0" applyNumberFormat="1" applyFont="1" applyFill="1" applyBorder="1" applyAlignment="1" applyProtection="1">
      <alignment horizontal="center" vertical="center" wrapText="1"/>
    </xf>
    <xf numFmtId="0" fontId="33" fillId="0" borderId="27" xfId="14" applyFont="1" applyBorder="1" applyAlignment="1">
      <alignment horizontal="center" vertical="center" wrapText="1"/>
    </xf>
    <xf numFmtId="0" fontId="33" fillId="2" borderId="27" xfId="14" applyFont="1" applyFill="1" applyBorder="1" applyAlignment="1">
      <alignment horizontal="center" vertical="center" wrapText="1"/>
    </xf>
    <xf numFmtId="0" fontId="35" fillId="0" borderId="28" xfId="15" applyFont="1" applyBorder="1" applyAlignment="1"/>
    <xf numFmtId="49" fontId="7" fillId="0" borderId="27" xfId="0" applyNumberFormat="1" applyFont="1" applyFill="1" applyBorder="1" applyAlignment="1" applyProtection="1">
      <alignment horizontal="center" vertical="center" wrapText="1"/>
    </xf>
    <xf numFmtId="0" fontId="23" fillId="0" borderId="0" xfId="15" applyFont="1" applyBorder="1"/>
    <xf numFmtId="0" fontId="37" fillId="0" borderId="30" xfId="0" applyFont="1" applyFill="1" applyBorder="1" applyAlignment="1" applyProtection="1">
      <alignment horizontal="center" vertical="top" wrapText="1"/>
    </xf>
    <xf numFmtId="0" fontId="37" fillId="0" borderId="30" xfId="0" applyFont="1" applyFill="1" applyBorder="1" applyAlignment="1" applyProtection="1">
      <alignment horizontal="center" vertical="top"/>
    </xf>
    <xf numFmtId="0" fontId="37" fillId="0" borderId="8" xfId="0" applyFont="1" applyFill="1" applyBorder="1" applyAlignment="1" applyProtection="1">
      <alignment horizontal="center" vertical="top" wrapText="1"/>
    </xf>
    <xf numFmtId="0" fontId="37" fillId="0" borderId="27" xfId="0" applyFont="1" applyFill="1" applyBorder="1" applyAlignment="1" applyProtection="1">
      <alignment horizontal="center" vertical="top" wrapText="1"/>
    </xf>
    <xf numFmtId="0" fontId="37" fillId="0" borderId="27" xfId="0" applyFont="1" applyFill="1" applyBorder="1" applyAlignment="1" applyProtection="1">
      <alignment horizontal="center" vertical="top"/>
    </xf>
    <xf numFmtId="0" fontId="7" fillId="0" borderId="27" xfId="0" applyFont="1" applyFill="1" applyBorder="1" applyAlignment="1" applyProtection="1">
      <alignment horizontal="center" vertical="center" wrapText="1"/>
    </xf>
    <xf numFmtId="4" fontId="7" fillId="0" borderId="27" xfId="0" applyNumberFormat="1" applyFont="1" applyFill="1" applyBorder="1" applyAlignment="1" applyProtection="1">
      <alignment horizontal="right" vertical="center" wrapText="1"/>
    </xf>
    <xf numFmtId="0" fontId="7" fillId="0" borderId="27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0" fontId="7" fillId="0" borderId="28" xfId="0" applyFont="1" applyFill="1" applyBorder="1" applyProtection="1"/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14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2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wrapText="1"/>
    </xf>
    <xf numFmtId="0" fontId="33" fillId="0" borderId="3" xfId="3" applyFont="1" applyFill="1" applyBorder="1" applyAlignment="1">
      <alignment horizontal="right" vertical="center" wrapText="1"/>
    </xf>
    <xf numFmtId="0" fontId="33" fillId="0" borderId="4" xfId="3" applyFont="1" applyFill="1" applyBorder="1" applyAlignment="1">
      <alignment horizontal="right" vertical="center" wrapText="1"/>
    </xf>
    <xf numFmtId="0" fontId="33" fillId="0" borderId="28" xfId="3" applyFont="1" applyFill="1" applyBorder="1" applyAlignment="1">
      <alignment horizontal="right" vertical="center" wrapText="1"/>
    </xf>
    <xf numFmtId="4" fontId="33" fillId="0" borderId="2" xfId="14" applyNumberFormat="1" applyFont="1" applyFill="1" applyBorder="1" applyAlignment="1">
      <alignment horizontal="center" vertical="center" wrapText="1"/>
    </xf>
    <xf numFmtId="0" fontId="33" fillId="0" borderId="2" xfId="14" applyFont="1" applyBorder="1" applyAlignment="1">
      <alignment horizontal="center" vertical="center" textRotation="90" wrapText="1"/>
    </xf>
    <xf numFmtId="0" fontId="33" fillId="0" borderId="9" xfId="14" applyFont="1" applyBorder="1" applyAlignment="1">
      <alignment horizontal="center" vertical="center" textRotation="90" wrapText="1"/>
    </xf>
    <xf numFmtId="0" fontId="33" fillId="0" borderId="10" xfId="14" applyFont="1" applyBorder="1" applyAlignment="1">
      <alignment horizontal="center" vertical="center" textRotation="90" wrapText="1"/>
    </xf>
    <xf numFmtId="0" fontId="35" fillId="0" borderId="2" xfId="15" applyFont="1" applyBorder="1" applyAlignment="1">
      <alignment horizontal="center" vertical="center"/>
    </xf>
    <xf numFmtId="0" fontId="35" fillId="0" borderId="27" xfId="15" applyFont="1" applyBorder="1" applyAlignment="1">
      <alignment horizontal="center" vertical="center"/>
    </xf>
    <xf numFmtId="0" fontId="33" fillId="0" borderId="2" xfId="15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4" fontId="7" fillId="0" borderId="31" xfId="0" applyNumberFormat="1" applyFont="1" applyFill="1" applyBorder="1" applyAlignment="1" applyProtection="1">
      <alignment horizontal="right" vertical="center" wrapText="1"/>
    </xf>
    <xf numFmtId="4" fontId="7" fillId="0" borderId="27" xfId="0" applyNumberFormat="1" applyFont="1" applyFill="1" applyBorder="1" applyAlignment="1" applyProtection="1">
      <alignment horizontal="righ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4" fontId="7" fillId="0" borderId="29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vertical="center" wrapText="1"/>
    </xf>
    <xf numFmtId="4" fontId="38" fillId="0" borderId="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 applyProtection="1">
      <alignment horizontal="center" vertical="center" wrapText="1"/>
    </xf>
    <xf numFmtId="14" fontId="38" fillId="0" borderId="2" xfId="0" applyNumberFormat="1" applyFont="1" applyFill="1" applyBorder="1" applyAlignment="1" applyProtection="1">
      <alignment horizontal="center" vertical="center" wrapText="1"/>
    </xf>
    <xf numFmtId="14" fontId="38" fillId="0" borderId="10" xfId="0" applyNumberFormat="1" applyFont="1" applyFill="1" applyBorder="1" applyAlignment="1" applyProtection="1">
      <alignment horizontal="center" vertical="center" wrapText="1"/>
    </xf>
    <xf numFmtId="0" fontId="38" fillId="0" borderId="10" xfId="0" applyFont="1" applyFill="1" applyBorder="1" applyAlignment="1" applyProtection="1">
      <alignment horizontal="center" vertical="center" wrapText="1"/>
    </xf>
    <xf numFmtId="20" fontId="38" fillId="0" borderId="2" xfId="0" applyNumberFormat="1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13" xfId="0" applyFont="1" applyFill="1" applyBorder="1" applyAlignment="1" applyProtection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</cellXfs>
  <cellStyles count="500">
    <cellStyle name="_146.1.1. АСУ ТП к _СНГДУ, СНГ, СУКГобъемы" xfId="26"/>
    <cellStyle name="_Cost forms - presentation2" xfId="27"/>
    <cellStyle name="_FFF" xfId="28"/>
    <cellStyle name="_FFF_Capex-new" xfId="29"/>
    <cellStyle name="_FFF_Financial Plan - final_2" xfId="30"/>
    <cellStyle name="_FFF_Form 01(MB)" xfId="31"/>
    <cellStyle name="_FFF_Links_NK" xfId="32"/>
    <cellStyle name="_FFF_N20_5" xfId="33"/>
    <cellStyle name="_FFF_N20_6" xfId="34"/>
    <cellStyle name="_FFF_New Form10_2" xfId="35"/>
    <cellStyle name="_FFF_Nsi" xfId="36"/>
    <cellStyle name="_FFF_Nsi - last version" xfId="37"/>
    <cellStyle name="_FFF_Nsi - last version for programming" xfId="38"/>
    <cellStyle name="_FFF_Nsi - next_last version" xfId="39"/>
    <cellStyle name="_FFF_Nsi - plan - final" xfId="40"/>
    <cellStyle name="_FFF_Nsi -super_ last version" xfId="41"/>
    <cellStyle name="_FFF_Nsi(2)" xfId="42"/>
    <cellStyle name="_FFF_Nsi_1" xfId="43"/>
    <cellStyle name="_FFF_Nsi_139" xfId="44"/>
    <cellStyle name="_FFF_Nsi_140" xfId="45"/>
    <cellStyle name="_FFF_Nsi_140(Зах)" xfId="46"/>
    <cellStyle name="_FFF_Nsi_140_mod" xfId="47"/>
    <cellStyle name="_FFF_Nsi_158" xfId="48"/>
    <cellStyle name="_FFF_Nsi_Express" xfId="49"/>
    <cellStyle name="_FFF_Nsi_Jan1" xfId="50"/>
    <cellStyle name="_FFF_Nsi_test" xfId="51"/>
    <cellStyle name="_FFF_Nsi2" xfId="52"/>
    <cellStyle name="_FFF_Nsi-Services" xfId="53"/>
    <cellStyle name="_FFF_P&amp;L" xfId="54"/>
    <cellStyle name="_FFF_S0400" xfId="55"/>
    <cellStyle name="_FFF_S13001" xfId="56"/>
    <cellStyle name="_FFF_Sheet1" xfId="57"/>
    <cellStyle name="_FFF_sofi - plan_AP270202ii" xfId="58"/>
    <cellStyle name="_FFF_sofi - plan_AP270202iii" xfId="59"/>
    <cellStyle name="_FFF_sofi - plan_AP270202iv" xfId="60"/>
    <cellStyle name="_FFF_Sofi vs Sobi" xfId="61"/>
    <cellStyle name="_FFF_Sofi_PBD 27-11-01" xfId="62"/>
    <cellStyle name="_FFF_SOFI_TEPs_AOK_130902" xfId="63"/>
    <cellStyle name="_FFF_Sofi145a" xfId="64"/>
    <cellStyle name="_FFF_Sofi153" xfId="65"/>
    <cellStyle name="_FFF_Summary" xfId="66"/>
    <cellStyle name="_FFF_SXXXX_Express_c Links" xfId="67"/>
    <cellStyle name="_FFF_Tax_form_1кв_3" xfId="68"/>
    <cellStyle name="_FFF_test_11" xfId="69"/>
    <cellStyle name="_FFF_БКЭ" xfId="70"/>
    <cellStyle name="_FFF_для вставки в пакет за 2001" xfId="71"/>
    <cellStyle name="_FFF_дляГалиныВ" xfId="72"/>
    <cellStyle name="_FFF_Книга7" xfId="73"/>
    <cellStyle name="_FFF_Лист1" xfId="74"/>
    <cellStyle name="_FFF_ОСН. ДЕЯТ." xfId="75"/>
    <cellStyle name="_FFF_Подразделения" xfId="76"/>
    <cellStyle name="_FFF_Список тиражирования" xfId="77"/>
    <cellStyle name="_FFF_Форма 12 last" xfId="78"/>
    <cellStyle name="_Final_Book_010301" xfId="79"/>
    <cellStyle name="_Final_Book_010301_Capex-new" xfId="80"/>
    <cellStyle name="_Final_Book_010301_Financial Plan - final_2" xfId="81"/>
    <cellStyle name="_Final_Book_010301_Form 01(MB)" xfId="82"/>
    <cellStyle name="_Final_Book_010301_Links_NK" xfId="83"/>
    <cellStyle name="_Final_Book_010301_N20_5" xfId="84"/>
    <cellStyle name="_Final_Book_010301_N20_6" xfId="85"/>
    <cellStyle name="_Final_Book_010301_New Form10_2" xfId="86"/>
    <cellStyle name="_Final_Book_010301_Nsi" xfId="87"/>
    <cellStyle name="_Final_Book_010301_Nsi - last version" xfId="88"/>
    <cellStyle name="_Final_Book_010301_Nsi - last version for programming" xfId="89"/>
    <cellStyle name="_Final_Book_010301_Nsi - next_last version" xfId="90"/>
    <cellStyle name="_Final_Book_010301_Nsi - plan - final" xfId="91"/>
    <cellStyle name="_Final_Book_010301_Nsi -super_ last version" xfId="92"/>
    <cellStyle name="_Final_Book_010301_Nsi(2)" xfId="93"/>
    <cellStyle name="_Final_Book_010301_Nsi_1" xfId="94"/>
    <cellStyle name="_Final_Book_010301_Nsi_139" xfId="95"/>
    <cellStyle name="_Final_Book_010301_Nsi_140" xfId="96"/>
    <cellStyle name="_Final_Book_010301_Nsi_140(Зах)" xfId="97"/>
    <cellStyle name="_Final_Book_010301_Nsi_140_mod" xfId="98"/>
    <cellStyle name="_Final_Book_010301_Nsi_158" xfId="99"/>
    <cellStyle name="_Final_Book_010301_Nsi_Express" xfId="100"/>
    <cellStyle name="_Final_Book_010301_Nsi_Jan1" xfId="101"/>
    <cellStyle name="_Final_Book_010301_Nsi_test" xfId="102"/>
    <cellStyle name="_Final_Book_010301_Nsi2" xfId="103"/>
    <cellStyle name="_Final_Book_010301_Nsi-Services" xfId="104"/>
    <cellStyle name="_Final_Book_010301_P&amp;L" xfId="105"/>
    <cellStyle name="_Final_Book_010301_S0400" xfId="106"/>
    <cellStyle name="_Final_Book_010301_S13001" xfId="107"/>
    <cellStyle name="_Final_Book_010301_Sheet1" xfId="108"/>
    <cellStyle name="_Final_Book_010301_sofi - plan_AP270202ii" xfId="109"/>
    <cellStyle name="_Final_Book_010301_sofi - plan_AP270202iii" xfId="110"/>
    <cellStyle name="_Final_Book_010301_sofi - plan_AP270202iv" xfId="111"/>
    <cellStyle name="_Final_Book_010301_Sofi vs Sobi" xfId="112"/>
    <cellStyle name="_Final_Book_010301_Sofi_PBD 27-11-01" xfId="113"/>
    <cellStyle name="_Final_Book_010301_SOFI_TEPs_AOK_130902" xfId="114"/>
    <cellStyle name="_Final_Book_010301_Sofi145a" xfId="115"/>
    <cellStyle name="_Final_Book_010301_Sofi153" xfId="116"/>
    <cellStyle name="_Final_Book_010301_Summary" xfId="117"/>
    <cellStyle name="_Final_Book_010301_SXXXX_Express_c Links" xfId="118"/>
    <cellStyle name="_Final_Book_010301_Tax_form_1кв_3" xfId="119"/>
    <cellStyle name="_Final_Book_010301_test_11" xfId="120"/>
    <cellStyle name="_Final_Book_010301_БКЭ" xfId="121"/>
    <cellStyle name="_Final_Book_010301_для вставки в пакет за 2001" xfId="122"/>
    <cellStyle name="_Final_Book_010301_дляГалиныВ" xfId="123"/>
    <cellStyle name="_Final_Book_010301_Книга7" xfId="124"/>
    <cellStyle name="_Final_Book_010301_Лист1" xfId="125"/>
    <cellStyle name="_Final_Book_010301_ОСН. ДЕЯТ." xfId="126"/>
    <cellStyle name="_Final_Book_010301_Подразделения" xfId="127"/>
    <cellStyle name="_Final_Book_010301_Список тиражирования" xfId="128"/>
    <cellStyle name="_Final_Book_010301_Форма 12 last" xfId="129"/>
    <cellStyle name="_KPI-5" xfId="130"/>
    <cellStyle name="_KPI-5_Form 01(MB)" xfId="131"/>
    <cellStyle name="_KPI-5_Links_NK" xfId="132"/>
    <cellStyle name="_KPI-5_Nsi" xfId="133"/>
    <cellStyle name="_KPI-5_Nsi(2)" xfId="134"/>
    <cellStyle name="_KPI-5_Nsi_158" xfId="135"/>
    <cellStyle name="_KPI-5_Nsi_Express" xfId="136"/>
    <cellStyle name="_KPI-5_Nsi_test" xfId="137"/>
    <cellStyle name="_KPI-5_Nsi-Services" xfId="138"/>
    <cellStyle name="_KPI-5_S0400" xfId="139"/>
    <cellStyle name="_KPI-5_S13001" xfId="140"/>
    <cellStyle name="_KPI-5_S17301" xfId="141"/>
    <cellStyle name="_KPI-5_SOFI_TEPs_AOK_130902" xfId="142"/>
    <cellStyle name="_KPI-5_SOFI_TEPs_AOK_130902_Dogovora" xfId="143"/>
    <cellStyle name="_KPI-5_SOFI_TEPs_AOK_130902_S14206_Akt_sverki" xfId="144"/>
    <cellStyle name="_KPI-5_SOFI_TEPs_AOK_130902_S14206_Akt_sverki_S11111_Akt_sverki" xfId="145"/>
    <cellStyle name="_KPI-5_SOFI_TEPs_AOK_130902_S14206_Akt_sverki_Договора_Express_4m2003_new" xfId="146"/>
    <cellStyle name="_KPI-5_SOFI_TEPs_AOK_130902_S15202_Akt_sverki" xfId="147"/>
    <cellStyle name="_KPI-5_SOFI_TEPs_AOK_130902_S15202_Akt_sverki_S11111_Akt_sverki" xfId="148"/>
    <cellStyle name="_KPI-5_SOFI_TEPs_AOK_130902_S15202_Akt_sverki_Договора_Express_4m2003_new" xfId="149"/>
    <cellStyle name="_KPI-5_SOFI_TEPs_AOK_130902_Договора_Express_4m2003_new" xfId="150"/>
    <cellStyle name="_KPI-5_SOFI_TEPs_AOK_130902_Книга1" xfId="151"/>
    <cellStyle name="_KPI-5_Sofi145a" xfId="152"/>
    <cellStyle name="_KPI-5_Sofi153" xfId="153"/>
    <cellStyle name="_KPI-5_SXXXX_Express_c Links" xfId="154"/>
    <cellStyle name="_KPI-5_test_11" xfId="155"/>
    <cellStyle name="_KPI-5_для вставки в пакет за 2001" xfId="156"/>
    <cellStyle name="_KPI-5_дляГалиныВ" xfId="157"/>
    <cellStyle name="_KPI-5_Лист1" xfId="158"/>
    <cellStyle name="_KPI-5_Подразделения" xfId="159"/>
    <cellStyle name="_KPI-5_Список тиражирования" xfId="160"/>
    <cellStyle name="_KPI-5_Форма 12 last" xfId="161"/>
    <cellStyle name="_New_Sofi" xfId="162"/>
    <cellStyle name="_New_Sofi_Capex-new" xfId="163"/>
    <cellStyle name="_New_Sofi_FFF" xfId="164"/>
    <cellStyle name="_New_Sofi_Financial Plan - final_2" xfId="165"/>
    <cellStyle name="_New_Sofi_Form 01(MB)" xfId="166"/>
    <cellStyle name="_New_Sofi_Links_NK" xfId="167"/>
    <cellStyle name="_New_Sofi_N20_5" xfId="168"/>
    <cellStyle name="_New_Sofi_N20_6" xfId="169"/>
    <cellStyle name="_New_Sofi_New Form10_2" xfId="170"/>
    <cellStyle name="_New_Sofi_Nsi" xfId="171"/>
    <cellStyle name="_New_Sofi_Nsi - last version" xfId="172"/>
    <cellStyle name="_New_Sofi_Nsi - last version for programming" xfId="173"/>
    <cellStyle name="_New_Sofi_Nsi - next_last version" xfId="174"/>
    <cellStyle name="_New_Sofi_Nsi - plan - final" xfId="175"/>
    <cellStyle name="_New_Sofi_Nsi -super_ last version" xfId="176"/>
    <cellStyle name="_New_Sofi_Nsi(2)" xfId="177"/>
    <cellStyle name="_New_Sofi_Nsi_1" xfId="178"/>
    <cellStyle name="_New_Sofi_Nsi_139" xfId="179"/>
    <cellStyle name="_New_Sofi_Nsi_140" xfId="180"/>
    <cellStyle name="_New_Sofi_Nsi_140(Зах)" xfId="181"/>
    <cellStyle name="_New_Sofi_Nsi_140_mod" xfId="182"/>
    <cellStyle name="_New_Sofi_Nsi_158" xfId="183"/>
    <cellStyle name="_New_Sofi_Nsi_Express" xfId="184"/>
    <cellStyle name="_New_Sofi_Nsi_Jan1" xfId="185"/>
    <cellStyle name="_New_Sofi_Nsi_test" xfId="186"/>
    <cellStyle name="_New_Sofi_Nsi2" xfId="187"/>
    <cellStyle name="_New_Sofi_Nsi-Services" xfId="188"/>
    <cellStyle name="_New_Sofi_P&amp;L" xfId="189"/>
    <cellStyle name="_New_Sofi_S0400" xfId="190"/>
    <cellStyle name="_New_Sofi_S13001" xfId="191"/>
    <cellStyle name="_New_Sofi_Sheet1" xfId="192"/>
    <cellStyle name="_New_Sofi_sofi - plan_AP270202ii" xfId="193"/>
    <cellStyle name="_New_Sofi_sofi - plan_AP270202iii" xfId="194"/>
    <cellStyle name="_New_Sofi_sofi - plan_AP270202iv" xfId="195"/>
    <cellStyle name="_New_Sofi_Sofi vs Sobi" xfId="196"/>
    <cellStyle name="_New_Sofi_Sofi_PBD 27-11-01" xfId="197"/>
    <cellStyle name="_New_Sofi_SOFI_TEPs_AOK_130902" xfId="198"/>
    <cellStyle name="_New_Sofi_Sofi145a" xfId="199"/>
    <cellStyle name="_New_Sofi_Sofi153" xfId="200"/>
    <cellStyle name="_New_Sofi_Summary" xfId="201"/>
    <cellStyle name="_New_Sofi_SXXXX_Express_c Links" xfId="202"/>
    <cellStyle name="_New_Sofi_Tax_form_1кв_3" xfId="203"/>
    <cellStyle name="_New_Sofi_test_11" xfId="204"/>
    <cellStyle name="_New_Sofi_БКЭ" xfId="205"/>
    <cellStyle name="_New_Sofi_для вставки в пакет за 2001" xfId="206"/>
    <cellStyle name="_New_Sofi_дляГалиныВ" xfId="207"/>
    <cellStyle name="_New_Sofi_Книга7" xfId="208"/>
    <cellStyle name="_New_Sofi_Лист1" xfId="209"/>
    <cellStyle name="_New_Sofi_ОСН. ДЕЯТ." xfId="210"/>
    <cellStyle name="_New_Sofi_Подразделения" xfId="211"/>
    <cellStyle name="_New_Sofi_Список тиражирования" xfId="212"/>
    <cellStyle name="_New_Sofi_Форма 12 last" xfId="213"/>
    <cellStyle name="_Nsi" xfId="214"/>
    <cellStyle name="_S0279" xfId="215"/>
    <cellStyle name="_S17301" xfId="216"/>
    <cellStyle name="_SDG-04-11-04-050(a)Прейскурант по ИВЭ-50иии" xfId="217"/>
    <cellStyle name="_SMC" xfId="218"/>
    <cellStyle name="_sobi_rf_020715_blank" xfId="219"/>
    <cellStyle name="_SOFI_TEPs_AOK_130902" xfId="220"/>
    <cellStyle name="_SOFI_TEPs_AOK_130902_Dogovora" xfId="221"/>
    <cellStyle name="_SOFI_TEPs_AOK_130902_S14206_Akt_sverki" xfId="222"/>
    <cellStyle name="_SOFI_TEPs_AOK_130902_S14206_Akt_sverki_S11111_Akt_sverki" xfId="223"/>
    <cellStyle name="_SOFI_TEPs_AOK_130902_S14206_Akt_sverki_Договора_Express_4m2003_new" xfId="224"/>
    <cellStyle name="_SOFI_TEPs_AOK_130902_S15202_Akt_sverki" xfId="225"/>
    <cellStyle name="_SOFI_TEPs_AOK_130902_S15202_Akt_sverki_S11111_Akt_sverki" xfId="226"/>
    <cellStyle name="_SOFI_TEPs_AOK_130902_S15202_Akt_sverki_Договора_Express_4m2003_new" xfId="227"/>
    <cellStyle name="_SOFI_TEPs_AOK_130902_Договора_Express_4m2003_new" xfId="228"/>
    <cellStyle name="_SOFI_TEPs_AOK_130902_Книга1" xfId="229"/>
    <cellStyle name="_БП_2004_автом_261004" xfId="230"/>
    <cellStyle name="_БП_2004_автом_4" xfId="231"/>
    <cellStyle name="_Внеплан 2004" xfId="232"/>
    <cellStyle name="_Внеплан НП 2005" xfId="233"/>
    <cellStyle name="_Вып_дог_2007" xfId="234"/>
    <cellStyle name="_Вып_договоров_2006" xfId="235"/>
    <cellStyle name="_Д_ППН" xfId="236"/>
    <cellStyle name="_Договор_УПА_2005" xfId="237"/>
    <cellStyle name="_Защита бизнес-плана 2003" xfId="238"/>
    <cellStyle name="_Заявка на импорт 2006г. по метрологии" xfId="239"/>
    <cellStyle name="_инж 2008" xfId="240"/>
    <cellStyle name="_инж СНГДУ-2 10_11" xfId="241"/>
    <cellStyle name="_инж СНГДУ-2 25 10 06 (2)" xfId="242"/>
    <cellStyle name="_Инжиниринг" xfId="243"/>
    <cellStyle name="_КC_2030 ОАМиС" xfId="244"/>
    <cellStyle name="_Книга1" xfId="245"/>
    <cellStyle name="_Книга3" xfId="246"/>
    <cellStyle name="_Книга3_Capex-new" xfId="247"/>
    <cellStyle name="_Книга3_Financial Plan - final_2" xfId="248"/>
    <cellStyle name="_Книга3_Form 01(MB)" xfId="249"/>
    <cellStyle name="_Книга3_Links_NK" xfId="250"/>
    <cellStyle name="_Книга3_N20_5" xfId="251"/>
    <cellStyle name="_Книга3_N20_6" xfId="252"/>
    <cellStyle name="_Книга3_New Form10_2" xfId="253"/>
    <cellStyle name="_Книга3_Nsi" xfId="254"/>
    <cellStyle name="_Книга3_Nsi - last version" xfId="255"/>
    <cellStyle name="_Книга3_Nsi - last version for programming" xfId="256"/>
    <cellStyle name="_Книга3_Nsi - next_last version" xfId="257"/>
    <cellStyle name="_Книга3_Nsi - plan - final" xfId="258"/>
    <cellStyle name="_Книга3_Nsi -super_ last version" xfId="259"/>
    <cellStyle name="_Книга3_Nsi(2)" xfId="260"/>
    <cellStyle name="_Книга3_Nsi_1" xfId="261"/>
    <cellStyle name="_Книга3_Nsi_139" xfId="262"/>
    <cellStyle name="_Книга3_Nsi_140" xfId="263"/>
    <cellStyle name="_Книга3_Nsi_140(Зах)" xfId="264"/>
    <cellStyle name="_Книга3_Nsi_140_mod" xfId="265"/>
    <cellStyle name="_Книга3_Nsi_158" xfId="266"/>
    <cellStyle name="_Книга3_Nsi_Express" xfId="267"/>
    <cellStyle name="_Книга3_Nsi_Jan1" xfId="268"/>
    <cellStyle name="_Книга3_Nsi_test" xfId="269"/>
    <cellStyle name="_Книга3_Nsi2" xfId="270"/>
    <cellStyle name="_Книга3_Nsi-Services" xfId="271"/>
    <cellStyle name="_Книга3_P&amp;L" xfId="272"/>
    <cellStyle name="_Книга3_S0400" xfId="273"/>
    <cellStyle name="_Книга3_S13001" xfId="274"/>
    <cellStyle name="_Книга3_Sheet1" xfId="275"/>
    <cellStyle name="_Книга3_sofi - plan_AP270202ii" xfId="276"/>
    <cellStyle name="_Книга3_sofi - plan_AP270202iii" xfId="277"/>
    <cellStyle name="_Книга3_sofi - plan_AP270202iv" xfId="278"/>
    <cellStyle name="_Книга3_Sofi vs Sobi" xfId="279"/>
    <cellStyle name="_Книга3_Sofi_PBD 27-11-01" xfId="280"/>
    <cellStyle name="_Книга3_SOFI_TEPs_AOK_130902" xfId="281"/>
    <cellStyle name="_Книга3_Sofi145a" xfId="282"/>
    <cellStyle name="_Книга3_Sofi153" xfId="283"/>
    <cellStyle name="_Книга3_Summary" xfId="284"/>
    <cellStyle name="_Книга3_SXXXX_Express_c Links" xfId="285"/>
    <cellStyle name="_Книга3_Tax_form_1кв_3" xfId="286"/>
    <cellStyle name="_Книга3_test_11" xfId="287"/>
    <cellStyle name="_Книга3_БКЭ" xfId="288"/>
    <cellStyle name="_Книга3_для вставки в пакет за 2001" xfId="289"/>
    <cellStyle name="_Книга3_дляГалиныВ" xfId="290"/>
    <cellStyle name="_Книга3_Книга7" xfId="291"/>
    <cellStyle name="_Книга3_Лист1" xfId="292"/>
    <cellStyle name="_Книга3_ОСН. ДЕЯТ." xfId="293"/>
    <cellStyle name="_Книга3_Подразделения" xfId="294"/>
    <cellStyle name="_Книга3_Список тиражирования" xfId="295"/>
    <cellStyle name="_Книга3_Форма 12 last" xfId="296"/>
    <cellStyle name="_Книга7" xfId="297"/>
    <cellStyle name="_Книга7_Capex-new" xfId="298"/>
    <cellStyle name="_Книга7_Financial Plan - final_2" xfId="299"/>
    <cellStyle name="_Книга7_Form 01(MB)" xfId="300"/>
    <cellStyle name="_Книга7_Links_NK" xfId="301"/>
    <cellStyle name="_Книга7_N20_5" xfId="302"/>
    <cellStyle name="_Книга7_N20_6" xfId="303"/>
    <cellStyle name="_Книга7_New Form10_2" xfId="304"/>
    <cellStyle name="_Книга7_Nsi" xfId="305"/>
    <cellStyle name="_Книга7_Nsi - last version" xfId="306"/>
    <cellStyle name="_Книга7_Nsi - last version for programming" xfId="307"/>
    <cellStyle name="_Книга7_Nsi - next_last version" xfId="308"/>
    <cellStyle name="_Книга7_Nsi - plan - final" xfId="309"/>
    <cellStyle name="_Книга7_Nsi -super_ last version" xfId="310"/>
    <cellStyle name="_Книга7_Nsi(2)" xfId="311"/>
    <cellStyle name="_Книга7_Nsi_1" xfId="312"/>
    <cellStyle name="_Книга7_Nsi_139" xfId="313"/>
    <cellStyle name="_Книга7_Nsi_140" xfId="314"/>
    <cellStyle name="_Книга7_Nsi_140(Зах)" xfId="315"/>
    <cellStyle name="_Книга7_Nsi_140_mod" xfId="316"/>
    <cellStyle name="_Книга7_Nsi_158" xfId="317"/>
    <cellStyle name="_Книга7_Nsi_Express" xfId="318"/>
    <cellStyle name="_Книга7_Nsi_Jan1" xfId="319"/>
    <cellStyle name="_Книга7_Nsi_test" xfId="320"/>
    <cellStyle name="_Книга7_Nsi2" xfId="321"/>
    <cellStyle name="_Книга7_Nsi-Services" xfId="322"/>
    <cellStyle name="_Книга7_P&amp;L" xfId="323"/>
    <cellStyle name="_Книга7_S0400" xfId="324"/>
    <cellStyle name="_Книга7_S13001" xfId="325"/>
    <cellStyle name="_Книга7_Sheet1" xfId="326"/>
    <cellStyle name="_Книга7_sofi - plan_AP270202ii" xfId="327"/>
    <cellStyle name="_Книга7_sofi - plan_AP270202iii" xfId="328"/>
    <cellStyle name="_Книга7_sofi - plan_AP270202iv" xfId="329"/>
    <cellStyle name="_Книга7_Sofi vs Sobi" xfId="330"/>
    <cellStyle name="_Книга7_Sofi_PBD 27-11-01" xfId="331"/>
    <cellStyle name="_Книга7_SOFI_TEPs_AOK_130902" xfId="332"/>
    <cellStyle name="_Книга7_Sofi145a" xfId="333"/>
    <cellStyle name="_Книга7_Sofi153" xfId="334"/>
    <cellStyle name="_Книга7_Summary" xfId="335"/>
    <cellStyle name="_Книга7_SXXXX_Express_c Links" xfId="336"/>
    <cellStyle name="_Книга7_Tax_form_1кв_3" xfId="337"/>
    <cellStyle name="_Книга7_test_11" xfId="338"/>
    <cellStyle name="_Книга7_БКЭ" xfId="339"/>
    <cellStyle name="_Книга7_для вставки в пакет за 2001" xfId="340"/>
    <cellStyle name="_Книга7_дляГалиныВ" xfId="341"/>
    <cellStyle name="_Книга7_Книга7" xfId="342"/>
    <cellStyle name="_Книга7_Лист1" xfId="343"/>
    <cellStyle name="_Книга7_ОСН. ДЕЯТ." xfId="344"/>
    <cellStyle name="_Книга7_Подразделения" xfId="345"/>
    <cellStyle name="_Книга7_Список тиражирования" xfId="346"/>
    <cellStyle name="_Книга7_Форма 12 last" xfId="347"/>
    <cellStyle name="_КР-2009" xfId="348"/>
    <cellStyle name="_КС-2007_" xfId="349"/>
    <cellStyle name="_Лист1" xfId="350"/>
    <cellStyle name="_НП_2005" xfId="351"/>
    <cellStyle name="_ОАМиС_ЛФО_БАК_2009г" xfId="352"/>
    <cellStyle name="_ОАМиС_ОИТ_2006_JFO_0_" xfId="353"/>
    <cellStyle name="_Оборудование материалы 2006-2007-2008 СИКН № 579" xfId="354"/>
    <cellStyle name="_Объемы  СНГДУ-2  от 07 04 06" xfId="355"/>
    <cellStyle name="_Объемы _СНГДУ2_2007_РТЦ_УРМА" xfId="356"/>
    <cellStyle name="_Объемы _СНГДУ2_ремонт СА  и УУН 2008г." xfId="357"/>
    <cellStyle name="_Объемы 2004(с ТО УУН)" xfId="358"/>
    <cellStyle name="_Объемы 2004(Сапентьев)" xfId="359"/>
    <cellStyle name="_Объемы на 2006 - Сапентьев_" xfId="360"/>
    <cellStyle name="_Объемы НП ВНР 2007" xfId="361"/>
    <cellStyle name="_Объемы НП ВНР 2007 03.05.06" xfId="362"/>
    <cellStyle name="_Объемы НП ВНР 2007 16.08.06" xfId="363"/>
    <cellStyle name="_Объемы НПА СНГДУ2 на 2008г" xfId="364"/>
    <cellStyle name="_Объемы НПА СНГДУ2 на 2008г 3_апр" xfId="365"/>
    <cellStyle name="_Объёмы ОПС ТБинформ СНГДУ-2 в 2008г 23.04.07" xfId="366"/>
    <cellStyle name="_Объемы ППН ППД  2008г " xfId="367"/>
    <cellStyle name="_Объемы ППН,ППД 2004 19.03.04" xfId="368"/>
    <cellStyle name="_Объемы ППН,ППД 2007 (К.)" xfId="369"/>
    <cellStyle name="_Объёмы ППН,ППД от 19.10.05" xfId="370"/>
    <cellStyle name="_Объёмы ППН,ППД, ППА, АСУ" xfId="371"/>
    <cellStyle name="_Объёмы ППН,ППД_2005.1" xfId="372"/>
    <cellStyle name="_Объемы_2005" xfId="373"/>
    <cellStyle name="_Объемы_2005.xls Диагр. 1" xfId="374"/>
    <cellStyle name="_Объемы_2007 - Сапентьев_" xfId="375"/>
    <cellStyle name="_Объемы_2007г" xfId="376"/>
    <cellStyle name="_Объемы_2008_220807" xfId="377"/>
    <cellStyle name="_объемы_метрология" xfId="378"/>
    <cellStyle name="_Объемы_ОПС" xfId="379"/>
    <cellStyle name="_Объемы_ремонтСА_2004" xfId="380"/>
    <cellStyle name="_Объемы_УСА_2008" xfId="381"/>
    <cellStyle name="_ОПС и ППА УРМА (изм  16 08 07)" xfId="382"/>
    <cellStyle name="_ОПС и ППА УРМА (изм. 24.04.07)" xfId="383"/>
    <cellStyle name="_ПНР_2008_КС" xfId="384"/>
    <cellStyle name="_ППА" xfId="385"/>
    <cellStyle name="_ППА_2006" xfId="386"/>
    <cellStyle name="_ППА_2009" xfId="387"/>
    <cellStyle name="_ППН_ППД" xfId="388"/>
    <cellStyle name="_Прогноз НП 2005 по СНГДУ-2   08.04.04" xfId="389"/>
    <cellStyle name="_Прогноз НП 2005 по СНГДУ-2   19.04.04" xfId="390"/>
    <cellStyle name="_Прогноз по ремонту СИ на 2005г__Шмик" xfId="391"/>
    <cellStyle name="_Расчет ППА" xfId="392"/>
    <cellStyle name="_Расчет СНГДУ-2.2005  11.05.04г" xfId="393"/>
    <cellStyle name="_Расчет стоимости работ ОПС и ППА СНГДУ2 2007" xfId="394"/>
    <cellStyle name="_расчет ТСБО по СНГДУ-2 2008 от 130807" xfId="395"/>
    <cellStyle name="_Ремонт_СА" xfId="396"/>
    <cellStyle name="_СИ котельных" xfId="397"/>
    <cellStyle name="_Смета к презентации" xfId="398"/>
    <cellStyle name="_СНГДУ-2 14536" xfId="399"/>
    <cellStyle name="_СНГДУ-2 расчет ДСА-2.13.05.05" xfId="400"/>
    <cellStyle name="_СНГДУ2_2006г" xfId="401"/>
    <cellStyle name="_Стратегия_ОАМиС" xfId="402"/>
    <cellStyle name="_Стратегия_ОАМиС (2)" xfId="403"/>
    <cellStyle name="_УПП_24_09_01" xfId="404"/>
    <cellStyle name="_УРМА_БЕ Самотлор_Расчёт индексации" xfId="405"/>
    <cellStyle name="_Форма_01.16_UpstreamForm_05_FINPLAN_САнгл" xfId="406"/>
    <cellStyle name="_Форма_01.16_UpstreamForm_05_SMETA_САнгл" xfId="407"/>
    <cellStyle name="_Форма_01.16_UpstreamForm_13_TEP_САнгл" xfId="408"/>
    <cellStyle name="_Формат целевых программ на 2003 год окончат1" xfId="409"/>
    <cellStyle name="_Целевая программа по ПО на 2005 год(самая крутая версия)" xfId="410"/>
    <cellStyle name="’E‰Y [0.00]_laroux" xfId="411"/>
    <cellStyle name="’E‰Y_laroux" xfId="412"/>
    <cellStyle name="=C:\WINNT35\SYSTEM32\COMMAND.COM" xfId="413"/>
    <cellStyle name="•WЏЂ_laroux" xfId="414"/>
    <cellStyle name="0,00;0;" xfId="415"/>
    <cellStyle name="CALC Amount" xfId="416"/>
    <cellStyle name="CALC Amount [1]" xfId="417"/>
    <cellStyle name="CALC Amount [2]" xfId="418"/>
    <cellStyle name="CALC Amount Total" xfId="419"/>
    <cellStyle name="CALC Amount Total [1]" xfId="420"/>
    <cellStyle name="CALC Amount Total [2]" xfId="421"/>
    <cellStyle name="CALC Currency" xfId="422"/>
    <cellStyle name="CALC Currency [1]" xfId="423"/>
    <cellStyle name="CALC Currency [2]" xfId="424"/>
    <cellStyle name="CALC Currency Total" xfId="425"/>
    <cellStyle name="CALC Currency Total [1]" xfId="426"/>
    <cellStyle name="CALC Currency Total [2]" xfId="427"/>
    <cellStyle name="CALC Date Long" xfId="428"/>
    <cellStyle name="CALC Date Short" xfId="429"/>
    <cellStyle name="CALC Percent" xfId="430"/>
    <cellStyle name="CALC Percent [1]" xfId="431"/>
    <cellStyle name="CALC Percent [2]" xfId="432"/>
    <cellStyle name="CALC Percent Total" xfId="433"/>
    <cellStyle name="CALC Percent Total [1]" xfId="434"/>
    <cellStyle name="CALC Percent Total [2]" xfId="435"/>
    <cellStyle name="Comma  - Style1" xfId="436"/>
    <cellStyle name="Comma  - Style2" xfId="437"/>
    <cellStyle name="Comma  - Style3" xfId="438"/>
    <cellStyle name="Comma  - Style4" xfId="439"/>
    <cellStyle name="Comma  - Style5" xfId="440"/>
    <cellStyle name="Comma  - Style6" xfId="441"/>
    <cellStyle name="Comma  - Style7" xfId="442"/>
    <cellStyle name="Comma  - Style8" xfId="443"/>
    <cellStyle name="Comma [0]_Sheet1 (2)" xfId="444"/>
    <cellStyle name="Comma_5 year Plan Econ Metrics vA" xfId="445"/>
    <cellStyle name="Currency [0]_Sheet1 (2)" xfId="446"/>
    <cellStyle name="Currency_Sheet1 (2)" xfId="447"/>
    <cellStyle name="DATA Amount" xfId="448"/>
    <cellStyle name="DATA Amount [1]" xfId="449"/>
    <cellStyle name="DATA Amount [2]" xfId="450"/>
    <cellStyle name="DATA Currency" xfId="451"/>
    <cellStyle name="DATA Currency [1]" xfId="452"/>
    <cellStyle name="DATA Currency [2]" xfId="453"/>
    <cellStyle name="DATA Date Long" xfId="454"/>
    <cellStyle name="DATA Date Short" xfId="455"/>
    <cellStyle name="DATA List" xfId="456"/>
    <cellStyle name="DATA Memo" xfId="457"/>
    <cellStyle name="DATA Percent" xfId="458"/>
    <cellStyle name="DATA Percent [1]" xfId="459"/>
    <cellStyle name="DATA Percent [2]" xfId="460"/>
    <cellStyle name="DATA Text" xfId="461"/>
    <cellStyle name="DATA Version" xfId="462"/>
    <cellStyle name="Excel Built-in Normal" xfId="13"/>
    <cellStyle name="Excel_BuiltIn_Пояснение" xfId="10"/>
    <cellStyle name="Flag" xfId="463"/>
    <cellStyle name="form" xfId="464"/>
    <cellStyle name="Grey" xfId="465"/>
    <cellStyle name="Group1" xfId="466"/>
    <cellStyle name="HEADING 1" xfId="467"/>
    <cellStyle name="HEADING 1 REPORT" xfId="468"/>
    <cellStyle name="HEADING 2" xfId="469"/>
    <cellStyle name="HEADING 3" xfId="470"/>
    <cellStyle name="Heading2" xfId="471"/>
    <cellStyle name="Headline I" xfId="472"/>
    <cellStyle name="Headline II" xfId="473"/>
    <cellStyle name="Headline III" xfId="474"/>
    <cellStyle name="Iau?iue_130 nnd. are." xfId="475"/>
    <cellStyle name="Input [yellow]" xfId="476"/>
    <cellStyle name="LABEL Normal" xfId="477"/>
    <cellStyle name="LABEL Note" xfId="478"/>
    <cellStyle name="LABEL Units" xfId="479"/>
    <cellStyle name="Moneda [0]_VERA" xfId="480"/>
    <cellStyle name="Moneda_VERA" xfId="481"/>
    <cellStyle name="normal" xfId="482"/>
    <cellStyle name="Normal - Style1" xfId="483"/>
    <cellStyle name="Normal_Book1" xfId="484"/>
    <cellStyle name="normбlnм_laroux" xfId="485"/>
    <cellStyle name="Note" xfId="486"/>
    <cellStyle name="Option" xfId="487"/>
    <cellStyle name="OptionHeading" xfId="488"/>
    <cellStyle name="Percent [2]" xfId="489"/>
    <cellStyle name="Product" xfId="490"/>
    <cellStyle name="Shell" xfId="491"/>
    <cellStyle name="Style 1" xfId="24"/>
    <cellStyle name="SYSTEM" xfId="492"/>
    <cellStyle name="TableStyleLight1" xfId="12"/>
    <cellStyle name="TIME Detail" xfId="493"/>
    <cellStyle name="TIME Period Start" xfId="494"/>
    <cellStyle name="Unit" xfId="495"/>
    <cellStyle name="Обычный" xfId="0" builtinId="0"/>
    <cellStyle name="Обычный 2" xfId="1"/>
    <cellStyle name="Обычный 2 2" xfId="5"/>
    <cellStyle name="Обычный 2 2 2" xfId="8"/>
    <cellStyle name="Обычный 2 2 2 2" xfId="7"/>
    <cellStyle name="Обычный 2 2 2 2 2" xfId="9"/>
    <cellStyle name="Обычный 2 2 2 2 3" xfId="11"/>
    <cellStyle name="Обычный 2 2 3" xfId="15"/>
    <cellStyle name="Обычный 2 3" xfId="6"/>
    <cellStyle name="Обычный 2 4" xfId="17"/>
    <cellStyle name="Обычный 2 5" xfId="21"/>
    <cellStyle name="Обычный 2 6" xfId="496"/>
    <cellStyle name="Обычный 3" xfId="4"/>
    <cellStyle name="Обычный 3 2" xfId="18"/>
    <cellStyle name="Обычный 3 3" xfId="22"/>
    <cellStyle name="Обычный 4" xfId="16"/>
    <cellStyle name="Обычный 4 2" xfId="23"/>
    <cellStyle name="Обычный 5" xfId="19"/>
    <cellStyle name="Обычный 6" xfId="20"/>
    <cellStyle name="Обычный 7" xfId="25"/>
    <cellStyle name="Пояснение" xfId="14" builtinId="53"/>
    <cellStyle name="Стиль 1" xfId="2"/>
    <cellStyle name="Стиль 1 2" xfId="3"/>
    <cellStyle name="Тысячи [0]_laroux" xfId="497"/>
    <cellStyle name="Тысячи [а]" xfId="498"/>
    <cellStyle name="Тысячи_laroux" xfId="499"/>
  </cellStyles>
  <dxfs count="1">
    <dxf>
      <font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6DDE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8.8\&#1082;&#1086;&#1084;&#1080;&#1089;&#1089;&#1080;&#1103;_&#1087;&#1086;_&#1079;&#1072;&#1082;&#1091;&#1087;&#1082;&#1072;&#1084;\&#1054;&#1054;&#1050;\&#1054;&#1054;&#1050;%202023%20&#1057;&#1050;&#1057;\&#1057;&#1050;&#1057;-2797%20&#1055;&#1088;&#1080;&#1073;&#1086;&#1088;%20&#1074;&#1072;&#1082;&#1091;&#1091;&#1084;&#1085;&#1086;&#1075;&#1086;%20&#1092;&#1080;&#1083;&#1100;&#1090;&#1088;&#1086;&#1074;&#1072;&#1085;&#1080;&#1103;\&#1055;&#1088;&#1086;&#1090;&#1086;&#1082;&#1086;&#1083;%20&#1047;&#1050;%20&#1057;&#1052;&#1057;&#1055;%20&#1057;&#1050;&#1057;-27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Оценка оферт"/>
      <sheetName val="ЭТП ГПБ"/>
      <sheetName val="аппликация"/>
    </sheetNames>
    <sheetDataSet>
      <sheetData sheetId="0">
        <row r="7">
          <cell r="B7" t="str">
            <v>ООО «Самарские коммунальные системы»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showRuler="0" view="pageLayout" topLeftCell="A22" zoomScale="40" zoomScaleNormal="75" zoomScaleSheetLayoutView="70" zoomScalePageLayoutView="40" workbookViewId="0">
      <selection activeCell="D73" sqref="D73"/>
    </sheetView>
  </sheetViews>
  <sheetFormatPr defaultColWidth="9" defaultRowHeight="18" outlineLevelRow="2" x14ac:dyDescent="0.35"/>
  <cols>
    <col min="1" max="1" width="41" style="2" customWidth="1"/>
    <col min="2" max="3" width="43.59765625" style="2" customWidth="1"/>
    <col min="4" max="4" width="51.09765625" style="2" customWidth="1"/>
    <col min="5" max="8" width="23.19921875" style="2" customWidth="1"/>
    <col min="9" max="9" width="18.59765625" style="2" customWidth="1"/>
    <col min="10" max="16384" width="9" style="1"/>
  </cols>
  <sheetData>
    <row r="1" spans="1:6" x14ac:dyDescent="0.35">
      <c r="C1" s="3" t="s">
        <v>9</v>
      </c>
    </row>
    <row r="2" spans="1:6" ht="52.2" x14ac:dyDescent="0.35">
      <c r="C2" s="88" t="s">
        <v>31</v>
      </c>
    </row>
    <row r="4" spans="1:6" x14ac:dyDescent="0.35">
      <c r="A4" s="4" t="s">
        <v>21</v>
      </c>
      <c r="B4" s="5">
        <v>7399</v>
      </c>
      <c r="C4" s="3"/>
      <c r="D4" s="4" t="s">
        <v>22</v>
      </c>
      <c r="E4" s="5" t="s">
        <v>39</v>
      </c>
    </row>
    <row r="5" spans="1:6" x14ac:dyDescent="0.35">
      <c r="A5" s="4"/>
      <c r="B5" s="6"/>
      <c r="C5" s="3"/>
      <c r="D5" s="4"/>
      <c r="E5" s="6"/>
    </row>
    <row r="6" spans="1:6" x14ac:dyDescent="0.35">
      <c r="A6" s="7" t="s">
        <v>18</v>
      </c>
      <c r="B6" s="8"/>
    </row>
    <row r="7" spans="1:6" ht="21" customHeight="1" x14ac:dyDescent="0.35">
      <c r="A7" s="53" t="s">
        <v>17</v>
      </c>
      <c r="B7" s="227" t="s">
        <v>28</v>
      </c>
      <c r="C7" s="227"/>
      <c r="D7" s="227"/>
      <c r="E7" s="227"/>
      <c r="F7" s="51"/>
    </row>
    <row r="8" spans="1:6" ht="21" customHeight="1" x14ac:dyDescent="0.35">
      <c r="A8" s="53" t="s">
        <v>0</v>
      </c>
      <c r="B8" s="228">
        <f>ГПБ!C8</f>
        <v>45222.424305555556</v>
      </c>
      <c r="C8" s="227"/>
      <c r="D8" s="227"/>
      <c r="E8" s="227"/>
      <c r="F8" s="51"/>
    </row>
    <row r="9" spans="1:6" ht="21" customHeight="1" x14ac:dyDescent="0.35">
      <c r="A9" s="52" t="s">
        <v>1</v>
      </c>
      <c r="B9" s="229">
        <f>ГПБ!C25</f>
        <v>45229</v>
      </c>
      <c r="C9" s="230"/>
      <c r="D9" s="230"/>
      <c r="E9" s="230"/>
      <c r="F9" s="51"/>
    </row>
    <row r="10" spans="1:6" ht="21" customHeight="1" x14ac:dyDescent="0.35">
      <c r="A10" s="9" t="s">
        <v>2</v>
      </c>
      <c r="B10" s="231" t="s">
        <v>78</v>
      </c>
      <c r="C10" s="227"/>
      <c r="D10" s="227"/>
      <c r="E10" s="227"/>
      <c r="F10" s="51"/>
    </row>
    <row r="11" spans="1:6" ht="21" customHeight="1" x14ac:dyDescent="0.35">
      <c r="A11" s="9" t="s">
        <v>3</v>
      </c>
      <c r="B11" s="227" t="str">
        <f>ГПБ!C7</f>
        <v>СКС-2929</v>
      </c>
      <c r="C11" s="227"/>
      <c r="D11" s="227"/>
      <c r="E11" s="227"/>
      <c r="F11" s="51"/>
    </row>
    <row r="12" spans="1:6" ht="21" customHeight="1" x14ac:dyDescent="0.35">
      <c r="A12" s="9" t="s">
        <v>4</v>
      </c>
      <c r="B12" s="227">
        <f>ГПБ!C5</f>
        <v>32312881278</v>
      </c>
      <c r="C12" s="227"/>
      <c r="D12" s="227"/>
      <c r="E12" s="227"/>
      <c r="F12" s="51"/>
    </row>
    <row r="13" spans="1:6" ht="54" customHeight="1" x14ac:dyDescent="0.35">
      <c r="A13" s="9" t="s">
        <v>5</v>
      </c>
      <c r="B13" s="227" t="str">
        <f>ГПБ!D19</f>
        <v>Запрос котировок в электронной форме для заключения договора на поставку тортов вафельных для нужд ООО «Самарские коммунальные системы» в 2023 году.(СКС-2929 для СМСП)</v>
      </c>
      <c r="C13" s="227"/>
      <c r="D13" s="227"/>
      <c r="E13" s="227"/>
      <c r="F13" s="51"/>
    </row>
    <row r="14" spans="1:6" ht="18.75" customHeight="1" outlineLevel="1" x14ac:dyDescent="0.35">
      <c r="A14" s="9" t="s">
        <v>6</v>
      </c>
      <c r="B14" s="227">
        <v>1</v>
      </c>
      <c r="C14" s="227"/>
      <c r="D14" s="227"/>
      <c r="E14" s="227"/>
      <c r="F14" s="51"/>
    </row>
    <row r="15" spans="1:6" ht="30.75" customHeight="1" outlineLevel="1" x14ac:dyDescent="0.35">
      <c r="A15" s="9" t="s">
        <v>37</v>
      </c>
      <c r="B15" s="226" t="str">
        <f>ГПБ!C30</f>
        <v>Торты вафельные</v>
      </c>
      <c r="C15" s="227"/>
      <c r="D15" s="227"/>
      <c r="E15" s="227"/>
      <c r="F15" s="51"/>
    </row>
    <row r="16" spans="1:6" ht="23.25" customHeight="1" x14ac:dyDescent="0.35">
      <c r="A16" s="10" t="s">
        <v>7</v>
      </c>
      <c r="B16" s="226" t="s">
        <v>40</v>
      </c>
      <c r="C16" s="226"/>
      <c r="D16" s="226"/>
      <c r="E16" s="226"/>
      <c r="F16" s="51"/>
    </row>
    <row r="17" spans="1:6" ht="34.799999999999997" x14ac:dyDescent="0.35">
      <c r="A17" s="38" t="s">
        <v>50</v>
      </c>
      <c r="B17" s="226">
        <f>ГПБ!C32</f>
        <v>484660</v>
      </c>
      <c r="C17" s="226"/>
      <c r="D17" s="226"/>
      <c r="E17" s="226"/>
      <c r="F17" s="51"/>
    </row>
    <row r="18" spans="1:6" ht="23.25" customHeight="1" x14ac:dyDescent="0.35">
      <c r="A18" s="38" t="s">
        <v>8</v>
      </c>
      <c r="B18" s="226">
        <f>B19-B17</f>
        <v>96932</v>
      </c>
      <c r="C18" s="226"/>
      <c r="D18" s="226"/>
      <c r="E18" s="226"/>
      <c r="F18" s="51"/>
    </row>
    <row r="19" spans="1:6" ht="47.25" customHeight="1" x14ac:dyDescent="0.35">
      <c r="A19" s="38" t="s">
        <v>51</v>
      </c>
      <c r="B19" s="226">
        <f>ГПБ!C31</f>
        <v>581592</v>
      </c>
      <c r="C19" s="226"/>
      <c r="D19" s="226"/>
      <c r="E19" s="226"/>
      <c r="F19" s="51"/>
    </row>
    <row r="20" spans="1:6" x14ac:dyDescent="0.35">
      <c r="A20" s="11"/>
      <c r="B20" s="12"/>
      <c r="C20" s="12"/>
      <c r="D20" s="12"/>
      <c r="E20" s="12"/>
    </row>
    <row r="21" spans="1:6" x14ac:dyDescent="0.35">
      <c r="A21" s="8" t="s">
        <v>15</v>
      </c>
      <c r="C21" s="13"/>
      <c r="D21" s="13"/>
      <c r="E21" s="13"/>
    </row>
    <row r="22" spans="1:6" x14ac:dyDescent="0.35">
      <c r="A22" s="8"/>
      <c r="C22" s="13"/>
      <c r="D22" s="13"/>
      <c r="E22" s="13"/>
    </row>
    <row r="23" spans="1:6" ht="19.2" customHeight="1" x14ac:dyDescent="0.35">
      <c r="A23" s="7" t="s">
        <v>12</v>
      </c>
      <c r="B23" s="2" t="s">
        <v>73</v>
      </c>
      <c r="C23" s="37"/>
      <c r="D23" s="13"/>
      <c r="E23" s="13"/>
    </row>
    <row r="24" spans="1:6" ht="19.2" customHeight="1" x14ac:dyDescent="0.35">
      <c r="A24" s="7" t="s">
        <v>13</v>
      </c>
      <c r="B24" s="37" t="s">
        <v>81</v>
      </c>
      <c r="C24" s="13"/>
      <c r="D24" s="13"/>
      <c r="E24" s="13"/>
    </row>
    <row r="25" spans="1:6" ht="20.399999999999999" customHeight="1" x14ac:dyDescent="0.35">
      <c r="A25" s="7"/>
      <c r="B25" s="37" t="s">
        <v>79</v>
      </c>
      <c r="C25" s="13"/>
      <c r="D25" s="13"/>
      <c r="E25" s="13"/>
    </row>
    <row r="26" spans="1:6" ht="18" customHeight="1" x14ac:dyDescent="0.35">
      <c r="A26" s="7"/>
      <c r="B26" s="37" t="s">
        <v>77</v>
      </c>
      <c r="C26" s="13"/>
      <c r="D26" s="13"/>
      <c r="E26" s="13"/>
    </row>
    <row r="27" spans="1:6" ht="19.2" customHeight="1" x14ac:dyDescent="0.35">
      <c r="A27" s="7"/>
      <c r="B27" s="37" t="s">
        <v>41</v>
      </c>
      <c r="C27" s="13"/>
      <c r="D27" s="13"/>
      <c r="E27" s="13"/>
    </row>
    <row r="28" spans="1:6" ht="22.8" customHeight="1" x14ac:dyDescent="0.35">
      <c r="A28" s="7"/>
      <c r="B28" s="37" t="s">
        <v>228</v>
      </c>
      <c r="C28" s="13"/>
      <c r="D28" s="13"/>
      <c r="E28" s="13"/>
    </row>
    <row r="29" spans="1:6" ht="19.2" customHeight="1" x14ac:dyDescent="0.35">
      <c r="A29" s="7"/>
      <c r="B29" s="37" t="s">
        <v>42</v>
      </c>
      <c r="C29" s="13"/>
      <c r="D29" s="13"/>
      <c r="E29" s="13"/>
    </row>
    <row r="30" spans="1:6" ht="19.2" customHeight="1" x14ac:dyDescent="0.35">
      <c r="A30" s="7" t="s">
        <v>14</v>
      </c>
      <c r="B30" s="153" t="s">
        <v>72</v>
      </c>
      <c r="C30" s="13"/>
      <c r="D30" s="13"/>
      <c r="E30" s="13"/>
    </row>
    <row r="31" spans="1:6" x14ac:dyDescent="0.35">
      <c r="A31" s="7"/>
      <c r="B31" s="57"/>
      <c r="C31" s="13"/>
      <c r="D31" s="13"/>
      <c r="E31" s="13"/>
    </row>
    <row r="32" spans="1:6" hidden="1" x14ac:dyDescent="0.35">
      <c r="A32" s="7" t="s">
        <v>19</v>
      </c>
      <c r="C32" s="13"/>
      <c r="D32" s="13"/>
      <c r="E32" s="13"/>
    </row>
    <row r="33" spans="1:14" s="2" customFormat="1" x14ac:dyDescent="0.35">
      <c r="C33" s="15" t="s">
        <v>35</v>
      </c>
      <c r="D33" s="5">
        <v>2</v>
      </c>
      <c r="E33" s="16" t="s">
        <v>227</v>
      </c>
    </row>
    <row r="34" spans="1:14" s="2" customFormat="1" ht="27.75" customHeight="1" x14ac:dyDescent="0.35">
      <c r="A34" s="17" t="s">
        <v>34</v>
      </c>
      <c r="C34" s="36"/>
      <c r="D34" s="6"/>
      <c r="E34" s="16"/>
    </row>
    <row r="35" spans="1:14" ht="41.25" customHeight="1" x14ac:dyDescent="0.3">
      <c r="A35" s="40" t="s">
        <v>10</v>
      </c>
      <c r="B35" s="186">
        <v>1</v>
      </c>
      <c r="C35" s="198">
        <v>2</v>
      </c>
      <c r="D35" s="204"/>
      <c r="E35" s="57"/>
      <c r="F35" s="57"/>
      <c r="G35" s="57"/>
      <c r="H35" s="57"/>
      <c r="I35" s="14"/>
    </row>
    <row r="36" spans="1:14" ht="34.950000000000003" customHeight="1" x14ac:dyDescent="0.3">
      <c r="A36" s="74" t="s">
        <v>11</v>
      </c>
      <c r="B36" s="187" t="str">
        <f>аппликация!U4</f>
        <v>24.10.2023 11:11:43</v>
      </c>
      <c r="C36" s="199" t="str">
        <f>аппликация!U5</f>
        <v>30.10.2023 13:38:26</v>
      </c>
      <c r="D36" s="205"/>
      <c r="E36" s="169"/>
      <c r="F36" s="57"/>
      <c r="G36" s="57"/>
      <c r="H36" s="168"/>
      <c r="I36" s="18"/>
    </row>
    <row r="37" spans="1:14" ht="56.4" customHeight="1" x14ac:dyDescent="0.3">
      <c r="A37" s="74" t="s">
        <v>38</v>
      </c>
      <c r="B37" s="186" t="s">
        <v>58</v>
      </c>
      <c r="C37" s="198" t="s">
        <v>58</v>
      </c>
      <c r="D37" s="204"/>
      <c r="E37" s="57"/>
      <c r="F37" s="57"/>
      <c r="G37" s="57"/>
      <c r="H37" s="57"/>
      <c r="I37" s="14"/>
    </row>
    <row r="38" spans="1:14" ht="53.4" customHeight="1" x14ac:dyDescent="0.3">
      <c r="A38" s="74" t="s">
        <v>20</v>
      </c>
      <c r="B38" s="188" t="s">
        <v>82</v>
      </c>
      <c r="C38" s="200" t="s">
        <v>82</v>
      </c>
      <c r="D38" s="204"/>
      <c r="E38" s="170"/>
      <c r="F38" s="170"/>
      <c r="G38" s="170"/>
      <c r="H38" s="170"/>
      <c r="I38" s="14"/>
    </row>
    <row r="39" spans="1:14" ht="47.4" customHeight="1" x14ac:dyDescent="0.3">
      <c r="A39" s="74" t="s">
        <v>54</v>
      </c>
      <c r="B39" s="189">
        <f>аппликация!Q4</f>
        <v>458315</v>
      </c>
      <c r="C39" s="175">
        <f>аппликация!Q5</f>
        <v>445500</v>
      </c>
      <c r="D39" s="206"/>
      <c r="E39" s="12"/>
      <c r="F39" s="12"/>
      <c r="G39" s="12"/>
      <c r="H39" s="12"/>
      <c r="I39" s="19"/>
    </row>
    <row r="40" spans="1:14" ht="49.5" hidden="1" customHeight="1" x14ac:dyDescent="0.3">
      <c r="A40" s="74" t="s">
        <v>55</v>
      </c>
      <c r="B40" s="190"/>
      <c r="C40" s="201"/>
      <c r="D40" s="207"/>
      <c r="E40" s="57"/>
      <c r="F40" s="57"/>
      <c r="G40" s="57"/>
      <c r="H40" s="57"/>
      <c r="I40" s="20"/>
    </row>
    <row r="41" spans="1:14" ht="154.80000000000001" hidden="1" customHeight="1" x14ac:dyDescent="0.3">
      <c r="A41" s="150" t="s">
        <v>222</v>
      </c>
      <c r="B41" s="189">
        <f>B39</f>
        <v>458315</v>
      </c>
      <c r="C41" s="175">
        <f>C39</f>
        <v>445500</v>
      </c>
      <c r="D41" s="206"/>
      <c r="E41" s="12"/>
      <c r="F41" s="12"/>
      <c r="G41" s="12"/>
      <c r="H41" s="12"/>
      <c r="I41" s="20"/>
    </row>
    <row r="42" spans="1:14" ht="64.2" customHeight="1" x14ac:dyDescent="0.3">
      <c r="A42" s="34" t="s">
        <v>56</v>
      </c>
      <c r="B42" s="191">
        <f>C39/B39</f>
        <v>0.97203888155526219</v>
      </c>
      <c r="C42" s="202">
        <f>C39/C39</f>
        <v>1</v>
      </c>
      <c r="D42" s="206"/>
      <c r="E42" s="171"/>
      <c r="F42" s="171"/>
      <c r="G42" s="171"/>
      <c r="H42" s="171"/>
      <c r="I42" s="19"/>
    </row>
    <row r="43" spans="1:14" ht="30" customHeight="1" x14ac:dyDescent="0.3">
      <c r="A43" s="74" t="s">
        <v>57</v>
      </c>
      <c r="B43" s="191">
        <f>B42</f>
        <v>0.97203888155526219</v>
      </c>
      <c r="C43" s="202">
        <f>C42</f>
        <v>1</v>
      </c>
      <c r="D43" s="206"/>
      <c r="E43" s="171"/>
      <c r="F43" s="171"/>
      <c r="G43" s="171"/>
      <c r="H43" s="171"/>
      <c r="I43" s="19"/>
    </row>
    <row r="44" spans="1:14" ht="117" customHeight="1" x14ac:dyDescent="0.3">
      <c r="A44" s="74" t="s">
        <v>23</v>
      </c>
      <c r="B44" s="192">
        <f>RANK(B41,B41:H41,1)</f>
        <v>2</v>
      </c>
      <c r="C44" s="203">
        <f>RANK(C41,C41:I41,1)</f>
        <v>1</v>
      </c>
      <c r="D44" s="208"/>
      <c r="E44" s="172"/>
      <c r="F44" s="172"/>
      <c r="G44" s="172"/>
      <c r="H44" s="172"/>
      <c r="I44" s="19"/>
    </row>
    <row r="45" spans="1:14" ht="19.5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</row>
    <row r="46" spans="1:14" x14ac:dyDescent="0.35">
      <c r="A46" s="22" t="s">
        <v>36</v>
      </c>
      <c r="B46" s="7"/>
      <c r="C46" s="12"/>
      <c r="D46" s="12"/>
      <c r="E46" s="12"/>
    </row>
    <row r="47" spans="1:14" x14ac:dyDescent="0.35">
      <c r="A47" s="22"/>
      <c r="B47" s="7"/>
      <c r="C47" s="12"/>
      <c r="D47" s="12"/>
      <c r="E47" s="12"/>
    </row>
    <row r="48" spans="1:14" ht="38.4" customHeight="1" x14ac:dyDescent="0.3">
      <c r="A48" s="49" t="s">
        <v>32</v>
      </c>
      <c r="B48" s="234" t="s">
        <v>70</v>
      </c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</row>
    <row r="49" spans="1:9" x14ac:dyDescent="0.35">
      <c r="A49" s="23" t="s">
        <v>33</v>
      </c>
      <c r="B49" s="24" t="s">
        <v>59</v>
      </c>
      <c r="C49" s="25"/>
      <c r="D49" s="25"/>
      <c r="E49" s="25"/>
    </row>
    <row r="50" spans="1:9" x14ac:dyDescent="0.35">
      <c r="A50" s="23"/>
      <c r="B50" s="41"/>
      <c r="C50" s="25"/>
      <c r="D50" s="25"/>
      <c r="E50" s="25"/>
    </row>
    <row r="51" spans="1:9" ht="113.25" customHeight="1" outlineLevel="1" x14ac:dyDescent="0.35">
      <c r="A51" s="40" t="s">
        <v>43</v>
      </c>
      <c r="B51" s="40" t="s">
        <v>26</v>
      </c>
      <c r="C51" s="40" t="s">
        <v>44</v>
      </c>
      <c r="D51" s="40" t="s">
        <v>45</v>
      </c>
      <c r="E51" s="40" t="s">
        <v>74</v>
      </c>
      <c r="F51" s="40" t="s">
        <v>46</v>
      </c>
      <c r="G51" s="40" t="s">
        <v>47</v>
      </c>
      <c r="H51" s="40" t="s">
        <v>30</v>
      </c>
    </row>
    <row r="52" spans="1:9" s="39" customFormat="1" ht="67.2" customHeight="1" outlineLevel="1" x14ac:dyDescent="0.3">
      <c r="A52" s="42" t="str">
        <f>B15</f>
        <v>Торты вафельные</v>
      </c>
      <c r="B52" s="150" t="s">
        <v>48</v>
      </c>
      <c r="C52" s="173">
        <v>2</v>
      </c>
      <c r="D52" s="174" t="str">
        <f>C36</f>
        <v>30.10.2023 13:38:26</v>
      </c>
      <c r="E52" s="175">
        <f>C39</f>
        <v>445500</v>
      </c>
      <c r="F52" s="167" t="s">
        <v>49</v>
      </c>
      <c r="G52" s="167" t="s">
        <v>49</v>
      </c>
      <c r="H52" s="150" t="s">
        <v>53</v>
      </c>
      <c r="I52" s="156"/>
    </row>
    <row r="53" spans="1:9" ht="26.25" hidden="1" customHeight="1" outlineLevel="2" x14ac:dyDescent="0.35">
      <c r="A53" s="2" t="s">
        <v>25</v>
      </c>
      <c r="C53" s="54"/>
      <c r="D53" s="54"/>
      <c r="E53" s="54"/>
      <c r="F53" s="54"/>
      <c r="G53" s="54"/>
      <c r="H53" s="14"/>
      <c r="I53" s="14"/>
    </row>
    <row r="54" spans="1:9" ht="52.5" hidden="1" customHeight="1" outlineLevel="2" x14ac:dyDescent="0.3">
      <c r="A54" s="34" t="s">
        <v>26</v>
      </c>
      <c r="B54" s="34" t="s">
        <v>24</v>
      </c>
      <c r="C54" s="54"/>
      <c r="D54" s="54"/>
      <c r="E54" s="54"/>
      <c r="F54" s="54"/>
      <c r="G54" s="54"/>
      <c r="H54" s="14"/>
      <c r="I54" s="14"/>
    </row>
    <row r="55" spans="1:9" ht="28.5" hidden="1" customHeight="1" outlineLevel="2" x14ac:dyDescent="0.3">
      <c r="A55" s="55" t="s">
        <v>27</v>
      </c>
      <c r="B55" s="55"/>
      <c r="C55" s="54"/>
      <c r="D55" s="54"/>
      <c r="E55" s="54"/>
      <c r="F55" s="54"/>
      <c r="G55" s="54"/>
      <c r="H55" s="14"/>
      <c r="I55" s="14"/>
    </row>
    <row r="56" spans="1:9" ht="28.5" hidden="1" customHeight="1" outlineLevel="2" x14ac:dyDescent="0.3">
      <c r="A56" s="55" t="s">
        <v>28</v>
      </c>
      <c r="B56" s="55"/>
      <c r="C56" s="54"/>
      <c r="D56" s="54"/>
      <c r="E56" s="54"/>
      <c r="F56" s="54"/>
      <c r="G56" s="54"/>
      <c r="H56" s="14"/>
      <c r="I56" s="14"/>
    </row>
    <row r="57" spans="1:9" ht="28.5" hidden="1" customHeight="1" outlineLevel="2" x14ac:dyDescent="0.3">
      <c r="A57" s="55" t="s">
        <v>29</v>
      </c>
      <c r="B57" s="55"/>
      <c r="C57" s="54"/>
      <c r="D57" s="54"/>
      <c r="E57" s="54"/>
      <c r="F57" s="54"/>
      <c r="G57" s="54"/>
      <c r="H57" s="14"/>
      <c r="I57" s="14"/>
    </row>
    <row r="58" spans="1:9" ht="28.5" hidden="1" customHeight="1" outlineLevel="2" x14ac:dyDescent="0.3">
      <c r="A58" s="55"/>
      <c r="B58" s="55"/>
      <c r="C58" s="54"/>
      <c r="D58" s="54"/>
      <c r="E58" s="54"/>
      <c r="F58" s="54"/>
      <c r="G58" s="54"/>
      <c r="H58" s="14"/>
      <c r="I58" s="14"/>
    </row>
    <row r="59" spans="1:9" ht="28.5" hidden="1" customHeight="1" outlineLevel="2" x14ac:dyDescent="0.3">
      <c r="A59" s="55"/>
      <c r="B59" s="55"/>
      <c r="C59" s="54"/>
      <c r="D59" s="54"/>
      <c r="E59" s="54"/>
      <c r="F59" s="54"/>
      <c r="G59" s="54"/>
      <c r="H59" s="14"/>
      <c r="I59" s="14"/>
    </row>
    <row r="60" spans="1:9" ht="28.5" hidden="1" customHeight="1" outlineLevel="2" x14ac:dyDescent="0.3">
      <c r="A60" s="55"/>
      <c r="B60" s="55"/>
      <c r="C60" s="54"/>
      <c r="D60" s="54"/>
      <c r="E60" s="54"/>
      <c r="F60" s="54"/>
      <c r="G60" s="54"/>
      <c r="H60" s="14"/>
      <c r="I60" s="14"/>
    </row>
    <row r="61" spans="1:9" ht="28.5" hidden="1" customHeight="1" outlineLevel="2" x14ac:dyDescent="0.3">
      <c r="A61" s="55"/>
      <c r="B61" s="55"/>
      <c r="C61" s="54"/>
      <c r="D61" s="54"/>
      <c r="E61" s="54"/>
      <c r="F61" s="54"/>
      <c r="G61" s="54"/>
      <c r="H61" s="14"/>
      <c r="I61" s="14"/>
    </row>
    <row r="62" spans="1:9" ht="28.5" hidden="1" customHeight="1" outlineLevel="2" x14ac:dyDescent="0.3">
      <c r="A62" s="55"/>
      <c r="B62" s="55"/>
      <c r="C62" s="54"/>
      <c r="D62" s="54"/>
      <c r="E62" s="54"/>
      <c r="F62" s="54"/>
      <c r="G62" s="54"/>
      <c r="H62" s="14"/>
      <c r="I62" s="14"/>
    </row>
    <row r="63" spans="1:9" ht="28.5" hidden="1" customHeight="1" outlineLevel="2" x14ac:dyDescent="0.3">
      <c r="A63" s="55"/>
      <c r="B63" s="55"/>
      <c r="C63" s="54"/>
      <c r="D63" s="54"/>
      <c r="E63" s="54"/>
      <c r="F63" s="54"/>
      <c r="G63" s="54"/>
      <c r="H63" s="14"/>
      <c r="I63" s="14"/>
    </row>
    <row r="64" spans="1:9" collapsed="1" x14ac:dyDescent="0.35">
      <c r="A64" s="7"/>
      <c r="B64" s="6"/>
      <c r="C64" s="7"/>
      <c r="D64" s="6"/>
      <c r="E64" s="12"/>
      <c r="F64" s="6"/>
      <c r="G64" s="6"/>
      <c r="H64" s="6"/>
      <c r="I64" s="6"/>
    </row>
    <row r="65" spans="1:9" ht="31.2" customHeight="1" x14ac:dyDescent="0.35">
      <c r="A65" s="23" t="s">
        <v>52</v>
      </c>
      <c r="B65" s="56" t="s">
        <v>263</v>
      </c>
      <c r="C65" s="47"/>
      <c r="D65" s="47"/>
      <c r="E65" s="47"/>
      <c r="F65" s="47"/>
      <c r="G65" s="47"/>
      <c r="H65" s="47"/>
      <c r="I65" s="6"/>
    </row>
    <row r="66" spans="1:9" ht="21.6" customHeight="1" x14ac:dyDescent="0.35">
      <c r="A66" s="235"/>
      <c r="B66" s="235"/>
      <c r="C66" s="235"/>
      <c r="D66" s="235"/>
      <c r="E66" s="235"/>
      <c r="F66" s="6"/>
      <c r="G66" s="6"/>
      <c r="H66" s="6"/>
      <c r="I66" s="6"/>
    </row>
    <row r="67" spans="1:9" ht="145.19999999999999" customHeight="1" x14ac:dyDescent="0.35">
      <c r="A67" s="233" t="s">
        <v>264</v>
      </c>
      <c r="B67" s="233"/>
      <c r="C67" s="233"/>
      <c r="D67" s="233"/>
      <c r="E67" s="233"/>
      <c r="F67" s="233"/>
      <c r="G67" s="233"/>
    </row>
    <row r="68" spans="1:9" ht="26.4" hidden="1" customHeight="1" x14ac:dyDescent="0.35">
      <c r="A68" s="48" t="s">
        <v>70</v>
      </c>
      <c r="B68" s="48"/>
      <c r="C68" s="48"/>
      <c r="D68" s="48"/>
      <c r="E68" s="48"/>
      <c r="F68" s="48"/>
      <c r="G68" s="48"/>
    </row>
    <row r="69" spans="1:9" ht="21.6" hidden="1" customHeight="1" x14ac:dyDescent="0.35">
      <c r="A69" s="48" t="s">
        <v>203</v>
      </c>
      <c r="B69" s="48"/>
      <c r="C69" s="48"/>
      <c r="D69" s="48"/>
      <c r="E69" s="48"/>
      <c r="F69" s="48"/>
      <c r="G69" s="48"/>
    </row>
    <row r="70" spans="1:9" ht="34.950000000000003" hidden="1" customHeight="1" x14ac:dyDescent="0.35">
      <c r="A70" s="7"/>
    </row>
    <row r="71" spans="1:9" ht="68.400000000000006" hidden="1" customHeight="1" x14ac:dyDescent="0.35">
      <c r="A71" s="232" t="s">
        <v>226</v>
      </c>
      <c r="B71" s="232"/>
      <c r="C71" s="232"/>
      <c r="D71" s="232"/>
      <c r="E71" s="232"/>
      <c r="F71" s="232"/>
      <c r="G71" s="232"/>
    </row>
    <row r="72" spans="1:9" ht="32.4" customHeight="1" x14ac:dyDescent="0.35">
      <c r="A72" s="2" t="s">
        <v>71</v>
      </c>
    </row>
    <row r="73" spans="1:9" ht="36" customHeight="1" x14ac:dyDescent="0.35">
      <c r="A73" s="36" t="s">
        <v>12</v>
      </c>
      <c r="B73" s="27"/>
      <c r="C73" s="154"/>
      <c r="D73" s="153" t="str">
        <f>B23</f>
        <v>Бирюков В. В.</v>
      </c>
    </row>
    <row r="74" spans="1:9" ht="80.400000000000006" customHeight="1" x14ac:dyDescent="0.35">
      <c r="A74" s="36" t="s">
        <v>14</v>
      </c>
      <c r="B74" s="28"/>
      <c r="C74" s="155"/>
      <c r="D74" s="153" t="str">
        <f>B30</f>
        <v>Аблякимов Р.Э.</v>
      </c>
    </row>
    <row r="75" spans="1:9" ht="70.2" hidden="1" customHeight="1" x14ac:dyDescent="0.35">
      <c r="A75" s="26"/>
      <c r="B75" s="35"/>
      <c r="C75" s="28"/>
      <c r="D75" s="31"/>
      <c r="E75" s="29"/>
    </row>
    <row r="76" spans="1:9" ht="70.2" hidden="1" customHeight="1" x14ac:dyDescent="0.35">
      <c r="A76" s="26"/>
      <c r="B76" s="30"/>
      <c r="C76" s="28"/>
      <c r="D76" s="31"/>
      <c r="E76" s="29"/>
    </row>
    <row r="77" spans="1:9" ht="70.2" hidden="1" customHeight="1" x14ac:dyDescent="0.35">
      <c r="A77" s="26"/>
      <c r="B77" s="30"/>
      <c r="C77" s="28"/>
      <c r="D77" s="31"/>
      <c r="E77" s="29"/>
    </row>
    <row r="78" spans="1:9" ht="70.2" hidden="1" customHeight="1" x14ac:dyDescent="0.35">
      <c r="A78" s="32"/>
      <c r="B78" s="30"/>
      <c r="C78" s="28"/>
      <c r="D78" s="31"/>
      <c r="E78" s="29"/>
    </row>
    <row r="79" spans="1:9" ht="70.2" hidden="1" customHeight="1" x14ac:dyDescent="0.35">
      <c r="A79" s="32"/>
      <c r="B79" s="30"/>
      <c r="C79" s="28"/>
      <c r="D79" s="31"/>
      <c r="E79" s="29"/>
    </row>
    <row r="82" spans="1:5" ht="17.25" customHeight="1" x14ac:dyDescent="0.35">
      <c r="A82" s="15" t="s">
        <v>16</v>
      </c>
      <c r="B82" s="73" t="s">
        <v>80</v>
      </c>
      <c r="C82" s="12"/>
      <c r="E82" s="33"/>
    </row>
    <row r="85" spans="1:5" x14ac:dyDescent="0.35">
      <c r="A85" s="1"/>
    </row>
  </sheetData>
  <sheetProtection formatCells="0" formatColumns="0" formatRows="0" insertColumns="0" insertRows="0" insertHyperlinks="0" deleteColumns="0" deleteRows="0" sort="0" autoFilter="0" pivotTables="0"/>
  <mergeCells count="17">
    <mergeCell ref="B19:E19"/>
    <mergeCell ref="A71:G71"/>
    <mergeCell ref="A67:G67"/>
    <mergeCell ref="B48:N48"/>
    <mergeCell ref="A66:E66"/>
    <mergeCell ref="B7:E7"/>
    <mergeCell ref="B8:E8"/>
    <mergeCell ref="B9:E9"/>
    <mergeCell ref="B10:E10"/>
    <mergeCell ref="B11:E11"/>
    <mergeCell ref="B17:E17"/>
    <mergeCell ref="B18:E18"/>
    <mergeCell ref="B12:E12"/>
    <mergeCell ref="B13:E13"/>
    <mergeCell ref="B14:E14"/>
    <mergeCell ref="B15:E15"/>
    <mergeCell ref="B16:E16"/>
  </mergeCells>
  <conditionalFormatting sqref="I42">
    <cfRule type="cellIs" dxfId="0" priority="7" stopIfTrue="1" operator="equal">
      <formula>100</formula>
    </cfRule>
  </conditionalFormatting>
  <dataValidations count="3">
    <dataValidation type="list" allowBlank="1" showInputMessage="1" showErrorMessage="1" sqref="B48:N48">
      <formula1>$A$68:$A$71</formula1>
    </dataValidation>
    <dataValidation type="list" allowBlank="1" showInputMessage="1" showErrorMessage="1" sqref="B49">
      <formula1>"Признать победителем закупки следующую заявку:, По итогам рассмотрения отказано в допуске всем участникам закупки, Не подано ни одного ценового предложения"</formula1>
    </dataValidation>
    <dataValidation type="list" allowBlank="1" showInputMessage="1" showErrorMessage="1" sqref="B37:H37">
      <formula1>"Допустить, Отказать в допуске"</formula1>
    </dataValidation>
  </dataValidations>
  <pageMargins left="0.39370078740157483" right="0.39370078740157483" top="0.78740157480314965" bottom="0.39370078740157483" header="0.31496062992125984" footer="0.31496062992125984"/>
  <pageSetup scale="36" fitToHeight="0" orientation="landscape" r:id="rId1"/>
  <headerFooter>
    <oddFooter>&amp;C&amp;P из &amp;N стр&amp;RИтоговый протокол №7399</oddFooter>
  </headerFooter>
  <rowBreaks count="2" manualBreakCount="2">
    <brk id="31" max="7" man="1"/>
    <brk id="45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view="pageLayout" zoomScale="60" zoomScaleNormal="100" zoomScaleSheetLayoutView="100" zoomScalePageLayoutView="60" workbookViewId="0">
      <selection activeCell="V7" sqref="V7"/>
    </sheetView>
  </sheetViews>
  <sheetFormatPr defaultColWidth="9" defaultRowHeight="14.4" x14ac:dyDescent="0.3"/>
  <cols>
    <col min="1" max="2" width="4" style="64" customWidth="1"/>
    <col min="3" max="3" width="10.19921875" style="64" customWidth="1"/>
    <col min="4" max="4" width="29.796875" style="65" customWidth="1"/>
    <col min="5" max="5" width="29.796875" style="69" customWidth="1"/>
    <col min="6" max="6" width="8" style="64" customWidth="1"/>
    <col min="7" max="8" width="23.3984375" style="64" customWidth="1"/>
    <col min="9" max="21" width="8.59765625" style="64" customWidth="1"/>
    <col min="22" max="22" width="12.3984375" style="69" customWidth="1"/>
    <col min="23" max="23" width="13.69921875" style="69" customWidth="1"/>
    <col min="24" max="24" width="9.59765625" style="69" customWidth="1"/>
    <col min="25" max="16384" width="9" style="44"/>
  </cols>
  <sheetData>
    <row r="1" spans="1:24" s="50" customFormat="1" ht="22.95" customHeight="1" x14ac:dyDescent="0.3">
      <c r="A1" s="91"/>
      <c r="B1" s="91"/>
      <c r="C1" s="91"/>
      <c r="D1" s="97"/>
      <c r="E1" s="98"/>
      <c r="F1" s="91"/>
      <c r="G1" s="91"/>
      <c r="H1" s="91"/>
      <c r="I1" s="91"/>
      <c r="J1" s="91"/>
      <c r="K1" s="91"/>
      <c r="L1" s="91"/>
      <c r="M1" s="91"/>
      <c r="N1" s="92"/>
      <c r="O1" s="92"/>
      <c r="P1" s="99"/>
      <c r="Q1" s="92"/>
      <c r="R1" s="92"/>
      <c r="S1" s="92"/>
      <c r="T1" s="92"/>
      <c r="U1" s="93" t="s">
        <v>155</v>
      </c>
      <c r="V1" s="100">
        <f>Итоговый!B4</f>
        <v>7399</v>
      </c>
      <c r="W1" s="100"/>
      <c r="X1" s="101" t="s">
        <v>154</v>
      </c>
    </row>
    <row r="2" spans="1:24" s="50" customFormat="1" ht="28.2" customHeight="1" x14ac:dyDescent="0.3">
      <c r="A2" s="240" t="s">
        <v>60</v>
      </c>
      <c r="B2" s="241" t="s">
        <v>61</v>
      </c>
      <c r="C2" s="243" t="s">
        <v>62</v>
      </c>
      <c r="D2" s="243"/>
      <c r="E2" s="243"/>
      <c r="F2" s="243"/>
      <c r="G2" s="243"/>
      <c r="H2" s="244"/>
      <c r="I2" s="243"/>
      <c r="J2" s="246" t="s">
        <v>153</v>
      </c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8"/>
      <c r="V2" s="245" t="s">
        <v>63</v>
      </c>
      <c r="W2" s="239" t="s">
        <v>64</v>
      </c>
      <c r="X2" s="239" t="s">
        <v>65</v>
      </c>
    </row>
    <row r="3" spans="1:24" s="50" customFormat="1" ht="97.8" customHeight="1" x14ac:dyDescent="0.3">
      <c r="A3" s="240"/>
      <c r="B3" s="242"/>
      <c r="C3" s="102" t="s">
        <v>66</v>
      </c>
      <c r="D3" s="103" t="s">
        <v>62</v>
      </c>
      <c r="E3" s="104" t="s">
        <v>67</v>
      </c>
      <c r="F3" s="102" t="s">
        <v>68</v>
      </c>
      <c r="G3" s="102" t="s">
        <v>26</v>
      </c>
      <c r="H3" s="210" t="s">
        <v>268</v>
      </c>
      <c r="I3" s="105" t="s">
        <v>69</v>
      </c>
      <c r="J3" s="105" t="s">
        <v>142</v>
      </c>
      <c r="K3" s="105" t="s">
        <v>143</v>
      </c>
      <c r="L3" s="105" t="s">
        <v>144</v>
      </c>
      <c r="M3" s="105" t="s">
        <v>145</v>
      </c>
      <c r="N3" s="105" t="s">
        <v>146</v>
      </c>
      <c r="O3" s="105" t="s">
        <v>147</v>
      </c>
      <c r="P3" s="105" t="s">
        <v>148</v>
      </c>
      <c r="Q3" s="105" t="s">
        <v>149</v>
      </c>
      <c r="R3" s="105" t="s">
        <v>150</v>
      </c>
      <c r="S3" s="105" t="s">
        <v>151</v>
      </c>
      <c r="T3" s="105" t="s">
        <v>274</v>
      </c>
      <c r="U3" s="105" t="s">
        <v>152</v>
      </c>
      <c r="V3" s="245"/>
      <c r="W3" s="239"/>
      <c r="X3" s="239"/>
    </row>
    <row r="4" spans="1:24" s="50" customFormat="1" ht="15.6" x14ac:dyDescent="0.3">
      <c r="A4" s="102">
        <v>1</v>
      </c>
      <c r="B4" s="102">
        <v>2</v>
      </c>
      <c r="C4" s="102">
        <v>3</v>
      </c>
      <c r="D4" s="103">
        <v>4</v>
      </c>
      <c r="E4" s="102">
        <v>5</v>
      </c>
      <c r="F4" s="102">
        <v>6</v>
      </c>
      <c r="G4" s="103">
        <v>7</v>
      </c>
      <c r="H4" s="211"/>
      <c r="I4" s="106">
        <v>8</v>
      </c>
      <c r="J4" s="103">
        <v>9</v>
      </c>
      <c r="K4" s="106">
        <v>10</v>
      </c>
      <c r="L4" s="103">
        <v>11</v>
      </c>
      <c r="M4" s="106">
        <v>12</v>
      </c>
      <c r="N4" s="103">
        <v>13</v>
      </c>
      <c r="O4" s="106">
        <v>14</v>
      </c>
      <c r="P4" s="103">
        <v>15</v>
      </c>
      <c r="Q4" s="106">
        <v>16</v>
      </c>
      <c r="R4" s="103">
        <v>17</v>
      </c>
      <c r="S4" s="106">
        <v>18</v>
      </c>
      <c r="T4" s="103">
        <v>19</v>
      </c>
      <c r="U4" s="106">
        <v>20</v>
      </c>
      <c r="V4" s="103">
        <v>21</v>
      </c>
      <c r="W4" s="106">
        <v>22</v>
      </c>
      <c r="X4" s="103">
        <v>23</v>
      </c>
    </row>
    <row r="5" spans="1:24" s="43" customFormat="1" ht="54.6" customHeight="1" x14ac:dyDescent="0.25">
      <c r="A5" s="83" t="s">
        <v>242</v>
      </c>
      <c r="B5" s="83">
        <v>1</v>
      </c>
      <c r="C5" s="193" t="s">
        <v>265</v>
      </c>
      <c r="D5" s="193" t="s">
        <v>266</v>
      </c>
      <c r="E5" s="209" t="s">
        <v>267</v>
      </c>
      <c r="F5" s="194" t="s">
        <v>206</v>
      </c>
      <c r="G5" s="106" t="s">
        <v>76</v>
      </c>
      <c r="H5" s="213" t="s">
        <v>269</v>
      </c>
      <c r="I5" s="83">
        <v>1700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>
        <v>1700</v>
      </c>
      <c r="U5" s="83"/>
      <c r="V5" s="195">
        <v>81</v>
      </c>
      <c r="W5" s="94">
        <v>137700</v>
      </c>
      <c r="X5" s="83">
        <v>2</v>
      </c>
    </row>
    <row r="6" spans="1:24" s="43" customFormat="1" ht="54.6" customHeight="1" x14ac:dyDescent="0.25">
      <c r="A6" s="83" t="s">
        <v>243</v>
      </c>
      <c r="B6" s="83">
        <v>1</v>
      </c>
      <c r="C6" s="193" t="s">
        <v>265</v>
      </c>
      <c r="D6" s="193" t="s">
        <v>266</v>
      </c>
      <c r="E6" s="209" t="s">
        <v>267</v>
      </c>
      <c r="F6" s="194" t="s">
        <v>206</v>
      </c>
      <c r="G6" s="106" t="s">
        <v>76</v>
      </c>
      <c r="H6" s="213" t="s">
        <v>270</v>
      </c>
      <c r="I6" s="83">
        <v>1650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>
        <v>1650</v>
      </c>
      <c r="U6" s="83"/>
      <c r="V6" s="195">
        <v>81</v>
      </c>
      <c r="W6" s="94">
        <v>133650</v>
      </c>
      <c r="X6" s="83">
        <v>2</v>
      </c>
    </row>
    <row r="7" spans="1:24" s="43" customFormat="1" ht="54.6" customHeight="1" x14ac:dyDescent="0.25">
      <c r="A7" s="83" t="s">
        <v>244</v>
      </c>
      <c r="B7" s="83">
        <v>1</v>
      </c>
      <c r="C7" s="193" t="s">
        <v>265</v>
      </c>
      <c r="D7" s="193" t="s">
        <v>266</v>
      </c>
      <c r="E7" s="209" t="s">
        <v>267</v>
      </c>
      <c r="F7" s="194" t="s">
        <v>206</v>
      </c>
      <c r="G7" s="106" t="s">
        <v>76</v>
      </c>
      <c r="H7" s="213" t="s">
        <v>271</v>
      </c>
      <c r="I7" s="83">
        <v>300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>
        <v>300</v>
      </c>
      <c r="U7" s="83"/>
      <c r="V7" s="195">
        <v>81</v>
      </c>
      <c r="W7" s="94">
        <v>24300</v>
      </c>
      <c r="X7" s="83">
        <v>2</v>
      </c>
    </row>
    <row r="8" spans="1:24" s="43" customFormat="1" ht="54.6" customHeight="1" x14ac:dyDescent="0.25">
      <c r="A8" s="83" t="s">
        <v>245</v>
      </c>
      <c r="B8" s="83">
        <v>1</v>
      </c>
      <c r="C8" s="193" t="s">
        <v>265</v>
      </c>
      <c r="D8" s="193" t="s">
        <v>266</v>
      </c>
      <c r="E8" s="209" t="s">
        <v>267</v>
      </c>
      <c r="F8" s="194" t="s">
        <v>206</v>
      </c>
      <c r="G8" s="106" t="s">
        <v>76</v>
      </c>
      <c r="H8" s="213" t="s">
        <v>272</v>
      </c>
      <c r="I8" s="83">
        <v>150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>
        <v>150</v>
      </c>
      <c r="U8" s="83"/>
      <c r="V8" s="195">
        <v>81</v>
      </c>
      <c r="W8" s="94">
        <v>12150</v>
      </c>
      <c r="X8" s="83">
        <v>2</v>
      </c>
    </row>
    <row r="9" spans="1:24" s="43" customFormat="1" ht="54.6" customHeight="1" x14ac:dyDescent="0.25">
      <c r="A9" s="83" t="s">
        <v>246</v>
      </c>
      <c r="B9" s="83">
        <v>1</v>
      </c>
      <c r="C9" s="193" t="s">
        <v>265</v>
      </c>
      <c r="D9" s="193" t="s">
        <v>266</v>
      </c>
      <c r="E9" s="209" t="s">
        <v>267</v>
      </c>
      <c r="F9" s="194" t="s">
        <v>206</v>
      </c>
      <c r="G9" s="106" t="s">
        <v>76</v>
      </c>
      <c r="H9" s="213" t="s">
        <v>273</v>
      </c>
      <c r="I9" s="83">
        <v>1700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>
        <v>1700</v>
      </c>
      <c r="U9" s="83"/>
      <c r="V9" s="195">
        <v>81</v>
      </c>
      <c r="W9" s="94">
        <v>137700</v>
      </c>
      <c r="X9" s="83">
        <v>2</v>
      </c>
    </row>
    <row r="10" spans="1:24" s="50" customFormat="1" ht="17.399999999999999" customHeight="1" x14ac:dyDescent="0.3">
      <c r="A10" s="236" t="s">
        <v>75</v>
      </c>
      <c r="B10" s="237"/>
      <c r="C10" s="237"/>
      <c r="D10" s="237"/>
      <c r="E10" s="237"/>
      <c r="F10" s="237"/>
      <c r="G10" s="237"/>
      <c r="H10" s="2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104"/>
      <c r="W10" s="94">
        <v>445500</v>
      </c>
      <c r="X10" s="107"/>
    </row>
    <row r="11" spans="1:24" s="50" customFormat="1" ht="64.2" customHeight="1" x14ac:dyDescent="0.3">
      <c r="A11" s="108"/>
      <c r="B11" s="109"/>
      <c r="C11" s="109"/>
      <c r="D11" s="109"/>
      <c r="E11" s="75"/>
      <c r="F11" s="110"/>
      <c r="G11" s="110"/>
      <c r="H11" s="110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84"/>
      <c r="W11" s="84"/>
      <c r="X11" s="75"/>
    </row>
    <row r="12" spans="1:24" s="50" customFormat="1" ht="13.8" customHeight="1" x14ac:dyDescent="0.3">
      <c r="A12" s="108"/>
      <c r="B12" s="109"/>
      <c r="C12" s="109"/>
      <c r="D12" s="109"/>
      <c r="E12" s="75"/>
      <c r="F12" s="76" t="s">
        <v>71</v>
      </c>
      <c r="G12" s="77"/>
      <c r="H12" s="77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84"/>
      <c r="W12" s="84"/>
      <c r="X12" s="75"/>
    </row>
    <row r="13" spans="1:24" s="50" customFormat="1" ht="31.5" customHeight="1" x14ac:dyDescent="0.3">
      <c r="A13" s="91"/>
      <c r="B13" s="91"/>
      <c r="C13" s="91"/>
      <c r="D13" s="97"/>
      <c r="E13" s="79"/>
      <c r="F13" s="76" t="s">
        <v>12</v>
      </c>
      <c r="G13" s="80"/>
      <c r="H13" s="80"/>
      <c r="I13" s="81"/>
      <c r="J13" s="85" t="s">
        <v>73</v>
      </c>
      <c r="K13" s="95"/>
      <c r="L13" s="95"/>
      <c r="M13" s="95"/>
      <c r="N13" s="214"/>
      <c r="P13" s="95"/>
      <c r="Q13" s="95"/>
      <c r="R13" s="95"/>
      <c r="S13" s="95"/>
      <c r="T13" s="95"/>
      <c r="U13" s="95"/>
      <c r="V13" s="77"/>
      <c r="W13" s="98"/>
      <c r="X13" s="98"/>
    </row>
    <row r="14" spans="1:24" s="50" customFormat="1" ht="78.599999999999994" customHeight="1" x14ac:dyDescent="0.3">
      <c r="A14" s="91"/>
      <c r="B14" s="91"/>
      <c r="C14" s="91"/>
      <c r="D14" s="97"/>
      <c r="E14" s="79"/>
      <c r="F14" s="76" t="s">
        <v>14</v>
      </c>
      <c r="G14" s="82"/>
      <c r="H14" s="212"/>
      <c r="I14" s="82"/>
      <c r="J14" s="85" t="s">
        <v>72</v>
      </c>
      <c r="K14" s="96"/>
      <c r="L14" s="96"/>
      <c r="M14" s="96"/>
      <c r="N14" s="214"/>
      <c r="P14" s="96"/>
      <c r="Q14" s="96"/>
      <c r="R14" s="96"/>
      <c r="S14" s="96"/>
      <c r="T14" s="96"/>
      <c r="U14" s="96"/>
      <c r="V14" s="77"/>
      <c r="W14" s="98"/>
      <c r="X14" s="98"/>
    </row>
    <row r="15" spans="1:24" s="50" customFormat="1" ht="26.25" customHeight="1" x14ac:dyDescent="0.3">
      <c r="A15" s="58"/>
      <c r="B15" s="58"/>
      <c r="C15" s="58"/>
      <c r="D15" s="59"/>
      <c r="E15" s="61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86"/>
      <c r="W15" s="60"/>
      <c r="X15" s="60"/>
    </row>
    <row r="16" spans="1:24" s="50" customFormat="1" ht="26.25" customHeight="1" x14ac:dyDescent="0.3">
      <c r="A16" s="64"/>
      <c r="B16" s="64"/>
      <c r="C16" s="64"/>
      <c r="D16" s="65"/>
      <c r="E16" s="66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86"/>
      <c r="W16" s="69"/>
      <c r="X16" s="69"/>
    </row>
    <row r="17" spans="1:24" s="45" customFormat="1" ht="26.25" customHeight="1" x14ac:dyDescent="0.35">
      <c r="A17" s="64"/>
      <c r="B17" s="64"/>
      <c r="C17" s="64"/>
      <c r="D17" s="65"/>
      <c r="E17" s="66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87"/>
      <c r="W17" s="69"/>
      <c r="X17" s="69"/>
    </row>
    <row r="18" spans="1:24" s="45" customFormat="1" ht="26.25" hidden="1" customHeight="1" x14ac:dyDescent="0.35">
      <c r="A18" s="64"/>
      <c r="B18" s="64"/>
      <c r="C18" s="64"/>
      <c r="D18" s="65"/>
      <c r="E18" s="66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72"/>
      <c r="W18" s="69"/>
      <c r="X18" s="69"/>
    </row>
    <row r="19" spans="1:24" s="45" customFormat="1" ht="26.25" customHeight="1" x14ac:dyDescent="0.35">
      <c r="A19" s="64"/>
      <c r="B19" s="64"/>
      <c r="C19" s="64"/>
      <c r="D19" s="65"/>
      <c r="E19" s="66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72"/>
      <c r="W19" s="69"/>
      <c r="X19" s="69"/>
    </row>
    <row r="20" spans="1:24" s="45" customFormat="1" ht="9.75" customHeight="1" x14ac:dyDescent="0.35">
      <c r="A20" s="64"/>
      <c r="B20" s="64"/>
      <c r="C20" s="64"/>
      <c r="D20" s="65"/>
      <c r="E20" s="66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9"/>
      <c r="W20" s="69"/>
      <c r="X20" s="69"/>
    </row>
    <row r="21" spans="1:24" s="46" customFormat="1" x14ac:dyDescent="0.3">
      <c r="A21" s="70"/>
      <c r="B21" s="70"/>
      <c r="C21" s="70"/>
      <c r="D21" s="71"/>
      <c r="E21" s="72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2"/>
      <c r="W21" s="72"/>
      <c r="X21" s="72"/>
    </row>
    <row r="22" spans="1:24" s="46" customFormat="1" x14ac:dyDescent="0.3">
      <c r="A22" s="70"/>
      <c r="B22" s="70"/>
      <c r="C22" s="70"/>
      <c r="D22" s="71"/>
      <c r="E22" s="72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2"/>
      <c r="W22" s="72"/>
      <c r="X22" s="72"/>
    </row>
    <row r="23" spans="1:24" s="46" customFormat="1" x14ac:dyDescent="0.3">
      <c r="A23" s="70"/>
      <c r="B23" s="70"/>
      <c r="C23" s="70"/>
      <c r="D23" s="71"/>
      <c r="E23" s="7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2"/>
      <c r="W23" s="72"/>
      <c r="X23" s="72"/>
    </row>
    <row r="24" spans="1:24" s="46" customFormat="1" x14ac:dyDescent="0.3">
      <c r="A24" s="70"/>
      <c r="B24" s="70"/>
      <c r="C24" s="70"/>
      <c r="D24" s="71"/>
      <c r="E24" s="72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2"/>
      <c r="W24" s="72"/>
      <c r="X24" s="72"/>
    </row>
    <row r="25" spans="1:24" s="46" customFormat="1" x14ac:dyDescent="0.3">
      <c r="A25" s="70"/>
      <c r="B25" s="70"/>
      <c r="C25" s="70"/>
      <c r="D25" s="71"/>
      <c r="E25" s="72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2"/>
      <c r="W25" s="72"/>
      <c r="X25" s="72"/>
    </row>
    <row r="26" spans="1:24" s="46" customFormat="1" x14ac:dyDescent="0.3">
      <c r="A26" s="70"/>
      <c r="B26" s="70"/>
      <c r="C26" s="70"/>
      <c r="D26" s="71"/>
      <c r="E26" s="72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2"/>
      <c r="W26" s="72"/>
      <c r="X26" s="72"/>
    </row>
  </sheetData>
  <mergeCells count="8">
    <mergeCell ref="A10:U10"/>
    <mergeCell ref="X2:X3"/>
    <mergeCell ref="A2:A3"/>
    <mergeCell ref="B2:B3"/>
    <mergeCell ref="C2:I2"/>
    <mergeCell ref="V2:V3"/>
    <mergeCell ref="W2:W3"/>
    <mergeCell ref="J2:U2"/>
  </mergeCells>
  <pageMargins left="0.19685039370078741" right="0.19685039370078741" top="0.98425196850393704" bottom="0.32847222222222222" header="0.31496062992125984" footer="0.19685039370078741"/>
  <pageSetup paperSize="9" scale="48" fitToHeight="0" orientation="landscape" r:id="rId1"/>
  <headerFooter>
    <oddFooter>&amp;C&amp;9  &amp;P из &amp;N стр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"/>
  <sheetViews>
    <sheetView topLeftCell="A4" zoomScale="50" zoomScaleNormal="50" workbookViewId="0">
      <selection activeCell="B3" sqref="B3:V3"/>
    </sheetView>
  </sheetViews>
  <sheetFormatPr defaultRowHeight="15.6" x14ac:dyDescent="0.3"/>
  <cols>
    <col min="2" max="2" width="10.8984375" customWidth="1"/>
    <col min="3" max="3" width="16.8984375" customWidth="1"/>
    <col min="4" max="4" width="10.8984375" customWidth="1"/>
    <col min="5" max="5" width="15.69921875" customWidth="1"/>
    <col min="6" max="6" width="31.09765625" customWidth="1"/>
    <col min="7" max="7" width="15.8984375" customWidth="1"/>
    <col min="8" max="8" width="14.5" bestFit="1" customWidth="1"/>
    <col min="9" max="9" width="12.19921875" bestFit="1" customWidth="1"/>
    <col min="10" max="10" width="12.296875" customWidth="1"/>
    <col min="11" max="11" width="10.8984375" customWidth="1"/>
    <col min="12" max="12" width="19.5" bestFit="1" customWidth="1"/>
    <col min="13" max="13" width="16.69921875" bestFit="1" customWidth="1"/>
    <col min="14" max="14" width="13.8984375" customWidth="1"/>
    <col min="15" max="15" width="14.19921875" customWidth="1"/>
    <col min="16" max="16" width="16" customWidth="1"/>
    <col min="17" max="17" width="14.19921875" customWidth="1"/>
    <col min="18" max="18" width="13.796875" customWidth="1"/>
    <col min="19" max="19" width="16.19921875" customWidth="1"/>
    <col min="20" max="20" width="13" customWidth="1"/>
    <col min="21" max="22" width="15" customWidth="1"/>
  </cols>
  <sheetData>
    <row r="2" spans="1:22" s="1" customFormat="1" ht="132.6" customHeight="1" x14ac:dyDescent="0.3">
      <c r="A2" s="223"/>
      <c r="B2" s="254" t="s">
        <v>250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154"/>
    </row>
    <row r="3" spans="1:22" s="1" customFormat="1" ht="66" customHeight="1" x14ac:dyDescent="0.3">
      <c r="B3" s="215" t="s">
        <v>220</v>
      </c>
      <c r="C3" s="215" t="s">
        <v>0</v>
      </c>
      <c r="D3" s="215" t="s">
        <v>3</v>
      </c>
      <c r="E3" s="215" t="s">
        <v>4</v>
      </c>
      <c r="F3" s="215" t="s">
        <v>5</v>
      </c>
      <c r="G3" s="216" t="s">
        <v>7</v>
      </c>
      <c r="H3" s="215" t="s">
        <v>130</v>
      </c>
      <c r="I3" s="217" t="s">
        <v>8</v>
      </c>
      <c r="J3" s="218" t="s">
        <v>131</v>
      </c>
      <c r="K3" s="218" t="s">
        <v>132</v>
      </c>
      <c r="L3" s="218" t="s">
        <v>133</v>
      </c>
      <c r="M3" s="218" t="s">
        <v>134</v>
      </c>
      <c r="N3" s="218" t="s">
        <v>135</v>
      </c>
      <c r="O3" s="218" t="s">
        <v>136</v>
      </c>
      <c r="P3" s="219" t="s">
        <v>137</v>
      </c>
      <c r="Q3" s="218" t="s">
        <v>138</v>
      </c>
      <c r="R3" s="218" t="s">
        <v>8</v>
      </c>
      <c r="S3" s="218" t="s">
        <v>139</v>
      </c>
      <c r="T3" s="218" t="s">
        <v>140</v>
      </c>
      <c r="U3" s="218" t="s">
        <v>141</v>
      </c>
      <c r="V3" s="218" t="s">
        <v>223</v>
      </c>
    </row>
    <row r="4" spans="1:22" s="1" customFormat="1" ht="167.4" customHeight="1" x14ac:dyDescent="0.3">
      <c r="B4" s="251" t="s">
        <v>221</v>
      </c>
      <c r="C4" s="255" t="s">
        <v>252</v>
      </c>
      <c r="D4" s="251" t="s">
        <v>247</v>
      </c>
      <c r="E4" s="251">
        <v>32312881278</v>
      </c>
      <c r="F4" s="251" t="s">
        <v>250</v>
      </c>
      <c r="G4" s="252" t="s">
        <v>40</v>
      </c>
      <c r="H4" s="253">
        <v>484660</v>
      </c>
      <c r="I4" s="249">
        <v>96932</v>
      </c>
      <c r="J4" s="250">
        <v>581592</v>
      </c>
      <c r="K4" s="181">
        <v>1</v>
      </c>
      <c r="L4" s="181" t="s">
        <v>258</v>
      </c>
      <c r="M4" s="220" t="s">
        <v>259</v>
      </c>
      <c r="N4" s="220" t="s">
        <v>260</v>
      </c>
      <c r="O4" s="220" t="s">
        <v>261</v>
      </c>
      <c r="P4" s="182" t="s">
        <v>251</v>
      </c>
      <c r="Q4" s="221">
        <v>458315</v>
      </c>
      <c r="R4" s="221">
        <v>91663</v>
      </c>
      <c r="S4" s="221">
        <v>549978</v>
      </c>
      <c r="T4" s="221">
        <v>5.4357694053563321</v>
      </c>
      <c r="U4" s="222" t="s">
        <v>262</v>
      </c>
      <c r="V4" s="181" t="s">
        <v>275</v>
      </c>
    </row>
    <row r="5" spans="1:22" s="1" customFormat="1" ht="168" customHeight="1" x14ac:dyDescent="0.3">
      <c r="B5" s="251"/>
      <c r="C5" s="255"/>
      <c r="D5" s="251"/>
      <c r="E5" s="251"/>
      <c r="F5" s="251"/>
      <c r="G5" s="252"/>
      <c r="H5" s="253"/>
      <c r="I5" s="249"/>
      <c r="J5" s="250"/>
      <c r="K5" s="181">
        <v>2</v>
      </c>
      <c r="L5" s="181" t="s">
        <v>253</v>
      </c>
      <c r="M5" s="220" t="s">
        <v>254</v>
      </c>
      <c r="N5" s="220" t="s">
        <v>255</v>
      </c>
      <c r="O5" s="220" t="s">
        <v>256</v>
      </c>
      <c r="P5" s="182" t="s">
        <v>251</v>
      </c>
      <c r="Q5" s="221">
        <v>445500</v>
      </c>
      <c r="R5" s="221">
        <v>89100</v>
      </c>
      <c r="S5" s="221">
        <v>534600</v>
      </c>
      <c r="T5" s="221">
        <v>8.0798910576486609</v>
      </c>
      <c r="U5" s="222" t="s">
        <v>257</v>
      </c>
      <c r="V5" s="181" t="s">
        <v>276</v>
      </c>
    </row>
    <row r="6" spans="1:22" s="1" customFormat="1" ht="152.4" customHeight="1" x14ac:dyDescent="0.3">
      <c r="D6" s="223"/>
      <c r="I6" s="1" t="s">
        <v>71</v>
      </c>
    </row>
    <row r="7" spans="1:22" s="1" customFormat="1" ht="33.6" customHeight="1" x14ac:dyDescent="0.3">
      <c r="I7" s="224" t="s">
        <v>12</v>
      </c>
      <c r="J7" s="154"/>
      <c r="K7" s="154"/>
      <c r="L7" s="154"/>
      <c r="M7" s="154"/>
      <c r="N7" s="1" t="str">
        <f>Итоговый!D73</f>
        <v>Бирюков В. В.</v>
      </c>
    </row>
    <row r="8" spans="1:22" s="1" customFormat="1" ht="118.8" customHeight="1" x14ac:dyDescent="0.3">
      <c r="I8" s="224" t="s">
        <v>14</v>
      </c>
      <c r="J8" s="225"/>
      <c r="K8" s="225"/>
      <c r="L8" s="225"/>
      <c r="M8" s="225"/>
      <c r="N8" s="1" t="str">
        <f>Итоговый!D74</f>
        <v>Аблякимов Р.Э.</v>
      </c>
    </row>
    <row r="10" spans="1:22" x14ac:dyDescent="0.3">
      <c r="D10" s="90"/>
      <c r="E10" s="90"/>
    </row>
  </sheetData>
  <mergeCells count="10">
    <mergeCell ref="B2:U2"/>
    <mergeCell ref="B4:B5"/>
    <mergeCell ref="C4:C5"/>
    <mergeCell ref="I4:I5"/>
    <mergeCell ref="J4:J5"/>
    <mergeCell ref="D4:D5"/>
    <mergeCell ref="E4:E5"/>
    <mergeCell ref="F4:F5"/>
    <mergeCell ref="G4:G5"/>
    <mergeCell ref="H4:H5"/>
  </mergeCells>
  <pageMargins left="0" right="0" top="0.35433070866141736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8"/>
  <sheetViews>
    <sheetView topLeftCell="A52" workbookViewId="0">
      <selection activeCell="K36" sqref="K36"/>
    </sheetView>
  </sheetViews>
  <sheetFormatPr defaultRowHeight="15.6" x14ac:dyDescent="0.3"/>
  <cols>
    <col min="3" max="3" width="23.19921875" customWidth="1"/>
  </cols>
  <sheetData>
    <row r="2" spans="2:3" x14ac:dyDescent="0.3">
      <c r="B2" s="177" t="s">
        <v>83</v>
      </c>
    </row>
    <row r="4" spans="2:3" x14ac:dyDescent="0.3">
      <c r="B4" s="1" t="s">
        <v>84</v>
      </c>
    </row>
    <row r="5" spans="2:3" ht="46.8" x14ac:dyDescent="0.3">
      <c r="B5" s="197" t="s">
        <v>85</v>
      </c>
      <c r="C5" s="178">
        <v>32312881278</v>
      </c>
    </row>
    <row r="6" spans="2:3" ht="78" x14ac:dyDescent="0.3">
      <c r="B6" s="197" t="s">
        <v>86</v>
      </c>
      <c r="C6" s="89"/>
    </row>
    <row r="7" spans="2:3" ht="46.8" x14ac:dyDescent="0.3">
      <c r="B7" s="197" t="s">
        <v>87</v>
      </c>
      <c r="C7" s="178" t="s">
        <v>247</v>
      </c>
    </row>
    <row r="8" spans="2:3" ht="46.8" x14ac:dyDescent="0.3">
      <c r="B8" s="197" t="s">
        <v>88</v>
      </c>
      <c r="C8" s="179">
        <v>45222.424305555556</v>
      </c>
    </row>
    <row r="9" spans="2:3" ht="78" x14ac:dyDescent="0.3">
      <c r="B9" s="197" t="s">
        <v>89</v>
      </c>
      <c r="C9" s="89"/>
    </row>
    <row r="10" spans="2:3" ht="93.6" x14ac:dyDescent="0.3">
      <c r="B10" s="197" t="s">
        <v>90</v>
      </c>
      <c r="C10" s="178" t="s">
        <v>91</v>
      </c>
    </row>
    <row r="12" spans="2:3" x14ac:dyDescent="0.3">
      <c r="B12" s="1" t="s">
        <v>92</v>
      </c>
    </row>
    <row r="13" spans="2:3" ht="93.6" x14ac:dyDescent="0.3">
      <c r="B13" s="197" t="s">
        <v>93</v>
      </c>
      <c r="C13" s="178" t="s">
        <v>94</v>
      </c>
    </row>
    <row r="14" spans="2:3" ht="46.8" x14ac:dyDescent="0.3">
      <c r="B14" s="197" t="s">
        <v>95</v>
      </c>
      <c r="C14" s="178" t="s">
        <v>26</v>
      </c>
    </row>
    <row r="15" spans="2:3" ht="62.4" x14ac:dyDescent="0.3">
      <c r="B15" s="197" t="s">
        <v>96</v>
      </c>
      <c r="C15" s="178" t="s">
        <v>207</v>
      </c>
    </row>
    <row r="16" spans="2:3" ht="62.4" x14ac:dyDescent="0.3">
      <c r="B16" s="197" t="s">
        <v>98</v>
      </c>
      <c r="C16" s="178" t="s">
        <v>97</v>
      </c>
    </row>
    <row r="17" spans="2:4" ht="62.4" x14ac:dyDescent="0.3">
      <c r="B17" s="197" t="s">
        <v>99</v>
      </c>
      <c r="C17" s="178" t="s">
        <v>100</v>
      </c>
    </row>
    <row r="18" spans="2:4" ht="62.4" x14ac:dyDescent="0.3">
      <c r="B18" s="197" t="s">
        <v>101</v>
      </c>
      <c r="C18" s="178" t="s">
        <v>102</v>
      </c>
    </row>
    <row r="19" spans="2:4" ht="62.4" x14ac:dyDescent="0.3">
      <c r="B19" s="197" t="s">
        <v>103</v>
      </c>
      <c r="C19" s="178" t="s">
        <v>104</v>
      </c>
      <c r="D19" s="1" t="s">
        <v>250</v>
      </c>
    </row>
    <row r="20" spans="2:4" ht="78" x14ac:dyDescent="0.3">
      <c r="B20" s="197" t="s">
        <v>105</v>
      </c>
      <c r="C20" s="178" t="s">
        <v>39</v>
      </c>
    </row>
    <row r="22" spans="2:4" x14ac:dyDescent="0.3">
      <c r="B22" s="152" t="s">
        <v>106</v>
      </c>
    </row>
    <row r="24" spans="2:4" x14ac:dyDescent="0.3">
      <c r="B24" s="1" t="s">
        <v>107</v>
      </c>
    </row>
    <row r="25" spans="2:4" ht="109.2" customHeight="1" x14ac:dyDescent="0.3">
      <c r="B25" s="197" t="s">
        <v>108</v>
      </c>
      <c r="C25" s="180">
        <v>45229</v>
      </c>
    </row>
    <row r="26" spans="2:4" ht="78" x14ac:dyDescent="0.3">
      <c r="B26" s="197" t="s">
        <v>109</v>
      </c>
      <c r="C26" s="89"/>
    </row>
    <row r="27" spans="2:4" ht="46.8" x14ac:dyDescent="0.3">
      <c r="B27" s="197" t="s">
        <v>110</v>
      </c>
      <c r="C27" s="178" t="s">
        <v>248</v>
      </c>
    </row>
    <row r="29" spans="2:4" x14ac:dyDescent="0.3">
      <c r="B29" s="1" t="s">
        <v>111</v>
      </c>
    </row>
    <row r="30" spans="2:4" ht="62.4" x14ac:dyDescent="0.3">
      <c r="B30" s="197" t="s">
        <v>112</v>
      </c>
      <c r="C30" s="178" t="s">
        <v>249</v>
      </c>
    </row>
    <row r="31" spans="2:4" ht="62.4" customHeight="1" x14ac:dyDescent="0.3">
      <c r="B31" s="197" t="s">
        <v>113</v>
      </c>
      <c r="C31" s="178">
        <v>581592</v>
      </c>
    </row>
    <row r="32" spans="2:4" ht="78" customHeight="1" x14ac:dyDescent="0.3">
      <c r="B32" s="197" t="s">
        <v>114</v>
      </c>
      <c r="C32" s="178">
        <v>484660</v>
      </c>
    </row>
    <row r="33" spans="2:3" x14ac:dyDescent="0.3">
      <c r="B33" s="197" t="s">
        <v>115</v>
      </c>
      <c r="C33" s="178" t="s">
        <v>116</v>
      </c>
    </row>
    <row r="35" spans="2:3" x14ac:dyDescent="0.3">
      <c r="B35" s="1" t="s">
        <v>117</v>
      </c>
    </row>
    <row r="36" spans="2:3" ht="93.6" x14ac:dyDescent="0.3">
      <c r="B36" s="197" t="s">
        <v>118</v>
      </c>
      <c r="C36" s="89"/>
    </row>
    <row r="37" spans="2:3" ht="109.2" x14ac:dyDescent="0.3">
      <c r="B37" s="197" t="s">
        <v>119</v>
      </c>
      <c r="C37" s="89"/>
    </row>
    <row r="38" spans="2:3" ht="140.4" x14ac:dyDescent="0.3">
      <c r="B38" s="197" t="s">
        <v>120</v>
      </c>
      <c r="C38" s="89"/>
    </row>
    <row r="40" spans="2:3" x14ac:dyDescent="0.3">
      <c r="B40" s="1" t="s">
        <v>121</v>
      </c>
    </row>
    <row r="41" spans="2:3" ht="93.6" x14ac:dyDescent="0.3">
      <c r="B41" s="197" t="s">
        <v>122</v>
      </c>
      <c r="C41" s="178" t="s">
        <v>94</v>
      </c>
    </row>
    <row r="42" spans="2:3" ht="46.8" x14ac:dyDescent="0.3">
      <c r="B42" s="197" t="s">
        <v>123</v>
      </c>
      <c r="C42" s="178" t="s">
        <v>124</v>
      </c>
    </row>
    <row r="43" spans="2:3" ht="62.4" x14ac:dyDescent="0.3">
      <c r="B43" s="197" t="s">
        <v>101</v>
      </c>
      <c r="C43" s="178" t="s">
        <v>125</v>
      </c>
    </row>
    <row r="44" spans="2:3" ht="31.2" x14ac:dyDescent="0.3">
      <c r="B44" s="197" t="s">
        <v>126</v>
      </c>
      <c r="C44" s="178">
        <v>78463347623</v>
      </c>
    </row>
    <row r="45" spans="2:3" x14ac:dyDescent="0.3">
      <c r="B45" s="197" t="s">
        <v>127</v>
      </c>
      <c r="C45" s="89"/>
    </row>
    <row r="46" spans="2:3" ht="46.8" customHeight="1" x14ac:dyDescent="0.3">
      <c r="B46" s="256" t="s">
        <v>128</v>
      </c>
      <c r="C46" s="178" t="s">
        <v>129</v>
      </c>
    </row>
    <row r="47" spans="2:3" ht="46.8" x14ac:dyDescent="0.3">
      <c r="B47" s="256"/>
      <c r="C47" s="178" t="s">
        <v>129</v>
      </c>
    </row>
    <row r="49" spans="2:3" x14ac:dyDescent="0.3">
      <c r="B49" s="152" t="s">
        <v>204</v>
      </c>
    </row>
    <row r="51" spans="2:3" x14ac:dyDescent="0.3">
      <c r="B51" t="s">
        <v>107</v>
      </c>
    </row>
    <row r="52" spans="2:3" ht="109.2" x14ac:dyDescent="0.3">
      <c r="B52" s="151" t="s">
        <v>108</v>
      </c>
      <c r="C52" s="89" t="s">
        <v>208</v>
      </c>
    </row>
    <row r="53" spans="2:3" ht="78" x14ac:dyDescent="0.3">
      <c r="B53" s="151" t="s">
        <v>109</v>
      </c>
      <c r="C53" s="89"/>
    </row>
    <row r="54" spans="2:3" ht="46.8" x14ac:dyDescent="0.3">
      <c r="B54" s="151" t="s">
        <v>110</v>
      </c>
      <c r="C54" s="89" t="s">
        <v>209</v>
      </c>
    </row>
    <row r="56" spans="2:3" x14ac:dyDescent="0.3">
      <c r="B56" t="s">
        <v>111</v>
      </c>
    </row>
    <row r="57" spans="2:3" ht="62.4" x14ac:dyDescent="0.3">
      <c r="B57" s="151" t="s">
        <v>112</v>
      </c>
      <c r="C57" s="89" t="s">
        <v>210</v>
      </c>
    </row>
    <row r="58" spans="2:3" ht="46.8" x14ac:dyDescent="0.3">
      <c r="B58" s="151" t="s">
        <v>113</v>
      </c>
      <c r="C58" s="89" t="s">
        <v>211</v>
      </c>
    </row>
    <row r="59" spans="2:3" ht="62.4" x14ac:dyDescent="0.3">
      <c r="B59" s="151" t="s">
        <v>114</v>
      </c>
      <c r="C59" s="89" t="s">
        <v>212</v>
      </c>
    </row>
    <row r="60" spans="2:3" x14ac:dyDescent="0.3">
      <c r="B60" s="151" t="s">
        <v>115</v>
      </c>
      <c r="C60" s="89" t="s">
        <v>116</v>
      </c>
    </row>
    <row r="62" spans="2:3" x14ac:dyDescent="0.3">
      <c r="B62" t="s">
        <v>117</v>
      </c>
    </row>
    <row r="63" spans="2:3" ht="93.6" x14ac:dyDescent="0.3">
      <c r="B63" s="151" t="s">
        <v>118</v>
      </c>
      <c r="C63" s="89"/>
    </row>
    <row r="64" spans="2:3" ht="109.2" x14ac:dyDescent="0.3">
      <c r="B64" s="151" t="s">
        <v>119</v>
      </c>
      <c r="C64" s="89"/>
    </row>
    <row r="65" spans="2:3" ht="140.4" x14ac:dyDescent="0.3">
      <c r="B65" s="151" t="s">
        <v>120</v>
      </c>
      <c r="C65" s="89"/>
    </row>
    <row r="67" spans="2:3" x14ac:dyDescent="0.3">
      <c r="B67" t="s">
        <v>121</v>
      </c>
    </row>
    <row r="68" spans="2:3" ht="93.6" x14ac:dyDescent="0.3">
      <c r="B68" s="151" t="s">
        <v>122</v>
      </c>
      <c r="C68" s="89" t="s">
        <v>94</v>
      </c>
    </row>
    <row r="69" spans="2:3" ht="46.8" x14ac:dyDescent="0.3">
      <c r="B69" s="151" t="s">
        <v>123</v>
      </c>
      <c r="C69" s="89" t="s">
        <v>124</v>
      </c>
    </row>
    <row r="70" spans="2:3" ht="62.4" x14ac:dyDescent="0.3">
      <c r="B70" s="151" t="s">
        <v>101</v>
      </c>
      <c r="C70" s="89" t="s">
        <v>125</v>
      </c>
    </row>
    <row r="71" spans="2:3" ht="31.2" x14ac:dyDescent="0.3">
      <c r="B71" s="151" t="s">
        <v>126</v>
      </c>
      <c r="C71" s="89">
        <v>78463347623</v>
      </c>
    </row>
    <row r="72" spans="2:3" x14ac:dyDescent="0.3">
      <c r="B72" s="151" t="s">
        <v>127</v>
      </c>
      <c r="C72" s="89"/>
    </row>
    <row r="73" spans="2:3" ht="46.8" customHeight="1" x14ac:dyDescent="0.3">
      <c r="B73" s="257" t="s">
        <v>128</v>
      </c>
      <c r="C73" s="89" t="s">
        <v>129</v>
      </c>
    </row>
    <row r="74" spans="2:3" ht="46.8" x14ac:dyDescent="0.3">
      <c r="B74" s="257"/>
      <c r="C74" s="89" t="s">
        <v>129</v>
      </c>
    </row>
    <row r="76" spans="2:3" x14ac:dyDescent="0.3">
      <c r="B76" s="152" t="s">
        <v>205</v>
      </c>
    </row>
    <row r="78" spans="2:3" x14ac:dyDescent="0.3">
      <c r="B78" t="s">
        <v>107</v>
      </c>
    </row>
    <row r="79" spans="2:3" ht="109.2" x14ac:dyDescent="0.3">
      <c r="B79" s="151" t="s">
        <v>108</v>
      </c>
      <c r="C79" s="89" t="s">
        <v>208</v>
      </c>
    </row>
    <row r="80" spans="2:3" ht="78" x14ac:dyDescent="0.3">
      <c r="B80" s="151" t="s">
        <v>109</v>
      </c>
      <c r="C80" s="89"/>
    </row>
    <row r="81" spans="2:3" ht="46.8" x14ac:dyDescent="0.3">
      <c r="B81" s="151" t="s">
        <v>110</v>
      </c>
      <c r="C81" s="89" t="s">
        <v>209</v>
      </c>
    </row>
    <row r="83" spans="2:3" x14ac:dyDescent="0.3">
      <c r="B83" t="s">
        <v>111</v>
      </c>
    </row>
    <row r="84" spans="2:3" ht="62.4" x14ac:dyDescent="0.3">
      <c r="B84" s="151" t="s">
        <v>112</v>
      </c>
      <c r="C84" s="89" t="s">
        <v>213</v>
      </c>
    </row>
    <row r="85" spans="2:3" ht="46.8" x14ac:dyDescent="0.3">
      <c r="B85" s="151" t="s">
        <v>113</v>
      </c>
      <c r="C85" s="89" t="s">
        <v>214</v>
      </c>
    </row>
    <row r="86" spans="2:3" ht="62.4" x14ac:dyDescent="0.3">
      <c r="B86" s="151" t="s">
        <v>114</v>
      </c>
      <c r="C86" s="89" t="s">
        <v>215</v>
      </c>
    </row>
    <row r="87" spans="2:3" x14ac:dyDescent="0.3">
      <c r="B87" s="151" t="s">
        <v>115</v>
      </c>
      <c r="C87" s="89" t="s">
        <v>116</v>
      </c>
    </row>
    <row r="89" spans="2:3" x14ac:dyDescent="0.3">
      <c r="B89" t="s">
        <v>117</v>
      </c>
    </row>
    <row r="90" spans="2:3" ht="93.6" x14ac:dyDescent="0.3">
      <c r="B90" s="151" t="s">
        <v>118</v>
      </c>
      <c r="C90" s="89"/>
    </row>
    <row r="91" spans="2:3" ht="109.2" x14ac:dyDescent="0.3">
      <c r="B91" s="151" t="s">
        <v>119</v>
      </c>
      <c r="C91" s="89"/>
    </row>
    <row r="92" spans="2:3" ht="140.4" x14ac:dyDescent="0.3">
      <c r="B92" s="151" t="s">
        <v>120</v>
      </c>
      <c r="C92" s="89"/>
    </row>
    <row r="94" spans="2:3" x14ac:dyDescent="0.3">
      <c r="B94" t="s">
        <v>121</v>
      </c>
    </row>
    <row r="95" spans="2:3" ht="93.6" x14ac:dyDescent="0.3">
      <c r="B95" s="151" t="s">
        <v>122</v>
      </c>
      <c r="C95" s="89" t="s">
        <v>94</v>
      </c>
    </row>
    <row r="96" spans="2:3" ht="46.8" x14ac:dyDescent="0.3">
      <c r="B96" s="151" t="s">
        <v>123</v>
      </c>
      <c r="C96" s="89" t="s">
        <v>124</v>
      </c>
    </row>
    <row r="97" spans="2:3" ht="62.4" x14ac:dyDescent="0.3">
      <c r="B97" s="151" t="s">
        <v>101</v>
      </c>
      <c r="C97" s="89" t="s">
        <v>125</v>
      </c>
    </row>
    <row r="98" spans="2:3" ht="31.2" x14ac:dyDescent="0.3">
      <c r="B98" s="151" t="s">
        <v>126</v>
      </c>
      <c r="C98" s="89">
        <v>78463347623</v>
      </c>
    </row>
    <row r="99" spans="2:3" x14ac:dyDescent="0.3">
      <c r="B99" s="151" t="s">
        <v>127</v>
      </c>
      <c r="C99" s="89"/>
    </row>
    <row r="100" spans="2:3" ht="46.8" customHeight="1" x14ac:dyDescent="0.3">
      <c r="B100" s="257" t="s">
        <v>128</v>
      </c>
      <c r="C100" s="89" t="s">
        <v>129</v>
      </c>
    </row>
    <row r="101" spans="2:3" ht="46.8" x14ac:dyDescent="0.3">
      <c r="B101" s="257"/>
      <c r="C101" s="89" t="s">
        <v>129</v>
      </c>
    </row>
    <row r="103" spans="2:3" x14ac:dyDescent="0.3">
      <c r="B103" s="152" t="s">
        <v>216</v>
      </c>
    </row>
    <row r="105" spans="2:3" x14ac:dyDescent="0.3">
      <c r="B105" t="s">
        <v>107</v>
      </c>
    </row>
    <row r="106" spans="2:3" ht="109.2" x14ac:dyDescent="0.3">
      <c r="B106" s="151" t="s">
        <v>108</v>
      </c>
      <c r="C106" s="89" t="s">
        <v>208</v>
      </c>
    </row>
    <row r="107" spans="2:3" ht="78" x14ac:dyDescent="0.3">
      <c r="B107" s="151" t="s">
        <v>109</v>
      </c>
      <c r="C107" s="89"/>
    </row>
    <row r="108" spans="2:3" ht="46.8" x14ac:dyDescent="0.3">
      <c r="B108" s="151" t="s">
        <v>110</v>
      </c>
      <c r="C108" s="89" t="s">
        <v>209</v>
      </c>
    </row>
    <row r="110" spans="2:3" x14ac:dyDescent="0.3">
      <c r="B110" t="s">
        <v>111</v>
      </c>
    </row>
    <row r="111" spans="2:3" ht="62.4" x14ac:dyDescent="0.3">
      <c r="B111" s="151" t="s">
        <v>112</v>
      </c>
      <c r="C111" s="89" t="s">
        <v>217</v>
      </c>
    </row>
    <row r="112" spans="2:3" ht="46.8" x14ac:dyDescent="0.3">
      <c r="B112" s="151" t="s">
        <v>113</v>
      </c>
      <c r="C112" s="89" t="s">
        <v>218</v>
      </c>
    </row>
    <row r="113" spans="2:3" ht="62.4" x14ac:dyDescent="0.3">
      <c r="B113" s="151" t="s">
        <v>114</v>
      </c>
      <c r="C113" s="89" t="s">
        <v>219</v>
      </c>
    </row>
    <row r="114" spans="2:3" x14ac:dyDescent="0.3">
      <c r="B114" s="151" t="s">
        <v>115</v>
      </c>
      <c r="C114" s="89" t="s">
        <v>116</v>
      </c>
    </row>
    <row r="116" spans="2:3" x14ac:dyDescent="0.3">
      <c r="B116" t="s">
        <v>117</v>
      </c>
    </row>
    <row r="117" spans="2:3" ht="93.6" x14ac:dyDescent="0.3">
      <c r="B117" s="151" t="s">
        <v>118</v>
      </c>
      <c r="C117" s="89"/>
    </row>
    <row r="118" spans="2:3" ht="109.2" x14ac:dyDescent="0.3">
      <c r="B118" s="151" t="s">
        <v>119</v>
      </c>
      <c r="C118" s="89"/>
    </row>
    <row r="119" spans="2:3" ht="140.4" x14ac:dyDescent="0.3">
      <c r="B119" s="151" t="s">
        <v>120</v>
      </c>
      <c r="C119" s="89"/>
    </row>
    <row r="121" spans="2:3" x14ac:dyDescent="0.3">
      <c r="B121" t="s">
        <v>121</v>
      </c>
    </row>
    <row r="122" spans="2:3" ht="93.6" x14ac:dyDescent="0.3">
      <c r="B122" s="151" t="s">
        <v>122</v>
      </c>
      <c r="C122" s="89" t="s">
        <v>94</v>
      </c>
    </row>
    <row r="123" spans="2:3" ht="46.8" x14ac:dyDescent="0.3">
      <c r="B123" s="151" t="s">
        <v>123</v>
      </c>
      <c r="C123" s="89" t="s">
        <v>124</v>
      </c>
    </row>
    <row r="124" spans="2:3" ht="62.4" x14ac:dyDescent="0.3">
      <c r="B124" s="151" t="s">
        <v>101</v>
      </c>
      <c r="C124" s="89" t="s">
        <v>125</v>
      </c>
    </row>
    <row r="125" spans="2:3" ht="31.2" x14ac:dyDescent="0.3">
      <c r="B125" s="151" t="s">
        <v>126</v>
      </c>
      <c r="C125" s="89">
        <v>78463347623</v>
      </c>
    </row>
    <row r="126" spans="2:3" x14ac:dyDescent="0.3">
      <c r="B126" s="151" t="s">
        <v>127</v>
      </c>
      <c r="C126" s="89"/>
    </row>
    <row r="127" spans="2:3" ht="46.8" x14ac:dyDescent="0.3">
      <c r="B127" s="257" t="s">
        <v>128</v>
      </c>
      <c r="C127" s="89" t="s">
        <v>129</v>
      </c>
    </row>
    <row r="128" spans="2:3" ht="46.8" x14ac:dyDescent="0.3">
      <c r="B128" s="257"/>
      <c r="C128" s="89" t="s">
        <v>129</v>
      </c>
    </row>
  </sheetData>
  <mergeCells count="4">
    <mergeCell ref="B46:B47"/>
    <mergeCell ref="B73:B74"/>
    <mergeCell ref="B100:B101"/>
    <mergeCell ref="B127:B1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zoomScale="60" zoomScaleNormal="60" workbookViewId="0">
      <selection activeCell="F43" sqref="F43"/>
    </sheetView>
  </sheetViews>
  <sheetFormatPr defaultRowHeight="15.6" x14ac:dyDescent="0.3"/>
  <cols>
    <col min="2" max="2" width="65.69921875" customWidth="1"/>
    <col min="3" max="3" width="20.09765625" customWidth="1"/>
    <col min="4" max="4" width="14.59765625" customWidth="1"/>
    <col min="5" max="5" width="32.8984375" customWidth="1"/>
    <col min="6" max="7" width="22.796875" customWidth="1"/>
    <col min="8" max="8" width="26" customWidth="1"/>
  </cols>
  <sheetData>
    <row r="2" spans="2:8" ht="21.6" customHeight="1" x14ac:dyDescent="0.3">
      <c r="B2" s="111" t="s">
        <v>17</v>
      </c>
      <c r="C2" s="259" t="str">
        <f>[1]Итоговый!B7</f>
        <v>ООО «Самарские коммунальные системы»</v>
      </c>
      <c r="D2" s="259"/>
      <c r="E2" s="259"/>
      <c r="F2" s="259"/>
    </row>
    <row r="3" spans="2:8" ht="21.6" customHeight="1" x14ac:dyDescent="0.3">
      <c r="B3" s="111" t="s">
        <v>0</v>
      </c>
      <c r="C3" s="260">
        <f>Итоговый!B8</f>
        <v>45222.424305555556</v>
      </c>
      <c r="D3" s="259"/>
      <c r="E3" s="259"/>
      <c r="F3" s="259"/>
    </row>
    <row r="4" spans="2:8" x14ac:dyDescent="0.3">
      <c r="B4" s="111" t="s">
        <v>1</v>
      </c>
      <c r="C4" s="261">
        <f>Итоговый!B9</f>
        <v>45229</v>
      </c>
      <c r="D4" s="262"/>
      <c r="E4" s="262"/>
      <c r="F4" s="262"/>
    </row>
    <row r="5" spans="2:8" ht="15.6" customHeight="1" x14ac:dyDescent="0.3">
      <c r="B5" s="111" t="s">
        <v>2</v>
      </c>
      <c r="C5" s="263" t="str">
        <f>Итоговый!B10</f>
        <v>14:00 [GMT +4]</v>
      </c>
      <c r="D5" s="259"/>
      <c r="E5" s="259"/>
      <c r="F5" s="259"/>
    </row>
    <row r="6" spans="2:8" x14ac:dyDescent="0.3">
      <c r="B6" s="111" t="s">
        <v>3</v>
      </c>
      <c r="C6" s="259" t="str">
        <f>Итоговый!B11</f>
        <v>СКС-2929</v>
      </c>
      <c r="D6" s="259"/>
      <c r="E6" s="259"/>
      <c r="F6" s="259"/>
    </row>
    <row r="7" spans="2:8" ht="15.6" customHeight="1" x14ac:dyDescent="0.3">
      <c r="B7" s="111" t="s">
        <v>4</v>
      </c>
      <c r="C7" s="259">
        <f>Итоговый!B12</f>
        <v>32312881278</v>
      </c>
      <c r="D7" s="259"/>
      <c r="E7" s="259"/>
      <c r="F7" s="259"/>
    </row>
    <row r="8" spans="2:8" ht="28.8" customHeight="1" x14ac:dyDescent="0.3">
      <c r="B8" s="111" t="s">
        <v>5</v>
      </c>
      <c r="C8" s="259" t="str">
        <f>Итоговый!B13</f>
        <v>Запрос котировок в электронной форме для заключения договора на поставку тортов вафельных для нужд ООО «Самарские коммунальные системы» в 2023 году.(СКС-2929 для СМСП)</v>
      </c>
      <c r="D8" s="259"/>
      <c r="E8" s="259"/>
      <c r="F8" s="259"/>
    </row>
    <row r="9" spans="2:8" x14ac:dyDescent="0.3">
      <c r="B9" s="111" t="s">
        <v>6</v>
      </c>
      <c r="C9" s="264">
        <f>Итоговый!B14</f>
        <v>1</v>
      </c>
      <c r="D9" s="265"/>
      <c r="E9" s="265"/>
      <c r="F9" s="266"/>
    </row>
    <row r="10" spans="2:8" ht="16.8" customHeight="1" x14ac:dyDescent="0.3">
      <c r="B10" s="111" t="s">
        <v>37</v>
      </c>
      <c r="C10" s="258" t="str">
        <f>Итоговый!B15</f>
        <v>Торты вафельные</v>
      </c>
      <c r="D10" s="259"/>
      <c r="E10" s="259"/>
      <c r="F10" s="259"/>
    </row>
    <row r="11" spans="2:8" x14ac:dyDescent="0.3">
      <c r="B11" s="112" t="s">
        <v>7</v>
      </c>
      <c r="C11" s="258" t="str">
        <f>Итоговый!B16</f>
        <v>RUB</v>
      </c>
      <c r="D11" s="258"/>
      <c r="E11" s="258"/>
      <c r="F11" s="258"/>
    </row>
    <row r="12" spans="2:8" ht="28.8" customHeight="1" x14ac:dyDescent="0.3">
      <c r="B12" s="113" t="s">
        <v>50</v>
      </c>
      <c r="C12" s="258">
        <f>Итоговый!B17</f>
        <v>484660</v>
      </c>
      <c r="D12" s="258"/>
      <c r="E12" s="258"/>
      <c r="F12" s="258"/>
    </row>
    <row r="13" spans="2:8" x14ac:dyDescent="0.3">
      <c r="B13" s="113" t="s">
        <v>8</v>
      </c>
      <c r="C13" s="258">
        <f>Итоговый!B18</f>
        <v>96932</v>
      </c>
      <c r="D13" s="258"/>
      <c r="E13" s="258"/>
      <c r="F13" s="258"/>
    </row>
    <row r="14" spans="2:8" ht="30.6" customHeight="1" x14ac:dyDescent="0.3">
      <c r="B14" s="113" t="s">
        <v>51</v>
      </c>
      <c r="C14" s="258">
        <f>Итоговый!B19</f>
        <v>581592</v>
      </c>
      <c r="D14" s="258"/>
      <c r="E14" s="258"/>
      <c r="F14" s="258"/>
    </row>
    <row r="15" spans="2:8" x14ac:dyDescent="0.3">
      <c r="B15" s="114"/>
      <c r="C15" s="114"/>
      <c r="D15" s="114"/>
      <c r="E15" s="114"/>
      <c r="F15" s="114"/>
    </row>
    <row r="16" spans="2:8" x14ac:dyDescent="0.3">
      <c r="B16" s="271" t="s">
        <v>156</v>
      </c>
      <c r="C16" s="272" t="s">
        <v>157</v>
      </c>
      <c r="D16" s="272"/>
      <c r="E16" s="115"/>
      <c r="F16" s="183">
        <v>1</v>
      </c>
      <c r="G16" s="183">
        <v>2</v>
      </c>
      <c r="H16" s="183">
        <v>3</v>
      </c>
    </row>
    <row r="17" spans="2:8" ht="27.6" customHeight="1" x14ac:dyDescent="0.3">
      <c r="B17" s="271"/>
      <c r="C17" s="116"/>
      <c r="D17" s="116"/>
      <c r="E17" s="115"/>
      <c r="F17" s="183" t="s">
        <v>235</v>
      </c>
      <c r="G17" s="183" t="s">
        <v>232</v>
      </c>
      <c r="H17" s="183" t="s">
        <v>229</v>
      </c>
    </row>
    <row r="18" spans="2:8" x14ac:dyDescent="0.3">
      <c r="B18" s="271"/>
      <c r="C18" s="116"/>
      <c r="D18" s="116"/>
      <c r="E18" s="115"/>
      <c r="F18" s="184" t="s">
        <v>236</v>
      </c>
      <c r="G18" s="184" t="s">
        <v>233</v>
      </c>
      <c r="H18" s="184" t="s">
        <v>230</v>
      </c>
    </row>
    <row r="19" spans="2:8" x14ac:dyDescent="0.3">
      <c r="B19" s="271"/>
      <c r="C19" s="116" t="s">
        <v>158</v>
      </c>
      <c r="D19" s="116" t="s">
        <v>159</v>
      </c>
      <c r="E19" s="115"/>
      <c r="F19" s="185" t="s">
        <v>237</v>
      </c>
      <c r="G19" s="185" t="s">
        <v>234</v>
      </c>
      <c r="H19" s="185" t="s">
        <v>231</v>
      </c>
    </row>
    <row r="20" spans="2:8" x14ac:dyDescent="0.3">
      <c r="B20" s="273" t="s">
        <v>160</v>
      </c>
      <c r="C20" s="274" t="s">
        <v>157</v>
      </c>
      <c r="D20" s="274"/>
      <c r="E20" s="117"/>
      <c r="F20" s="118"/>
      <c r="G20" s="118"/>
      <c r="H20" s="118"/>
    </row>
    <row r="21" spans="2:8" x14ac:dyDescent="0.3">
      <c r="B21" s="273"/>
      <c r="C21" s="117" t="s">
        <v>158</v>
      </c>
      <c r="D21" s="117" t="s">
        <v>159</v>
      </c>
      <c r="E21" s="117" t="s">
        <v>161</v>
      </c>
      <c r="F21" s="119"/>
      <c r="G21" s="119"/>
      <c r="H21" s="119"/>
    </row>
    <row r="22" spans="2:8" ht="39.6" x14ac:dyDescent="0.3">
      <c r="B22" s="120" t="s">
        <v>162</v>
      </c>
      <c r="C22" s="121" t="s">
        <v>163</v>
      </c>
      <c r="D22" s="121" t="s">
        <v>164</v>
      </c>
      <c r="E22" s="122" t="s">
        <v>165</v>
      </c>
      <c r="F22" s="123" t="s">
        <v>166</v>
      </c>
      <c r="G22" s="123" t="s">
        <v>166</v>
      </c>
      <c r="H22" s="123" t="s">
        <v>166</v>
      </c>
    </row>
    <row r="23" spans="2:8" ht="26.4" x14ac:dyDescent="0.3">
      <c r="B23" s="120" t="s">
        <v>167</v>
      </c>
      <c r="C23" s="121" t="s">
        <v>164</v>
      </c>
      <c r="D23" s="121" t="s">
        <v>163</v>
      </c>
      <c r="E23" s="124"/>
      <c r="F23" s="123" t="s">
        <v>166</v>
      </c>
      <c r="G23" s="123" t="s">
        <v>166</v>
      </c>
      <c r="H23" s="123" t="s">
        <v>166</v>
      </c>
    </row>
    <row r="24" spans="2:8" ht="250.8" x14ac:dyDescent="0.3">
      <c r="B24" s="120" t="s">
        <v>168</v>
      </c>
      <c r="C24" s="121" t="s">
        <v>169</v>
      </c>
      <c r="D24" s="121" t="s">
        <v>170</v>
      </c>
      <c r="E24" s="122" t="s">
        <v>171</v>
      </c>
      <c r="F24" s="123" t="s">
        <v>166</v>
      </c>
      <c r="G24" s="196" t="s">
        <v>239</v>
      </c>
      <c r="H24" s="196" t="s">
        <v>238</v>
      </c>
    </row>
    <row r="25" spans="2:8" ht="26.4" x14ac:dyDescent="0.3">
      <c r="B25" s="120" t="s">
        <v>172</v>
      </c>
      <c r="C25" s="121" t="s">
        <v>173</v>
      </c>
      <c r="D25" s="121" t="s">
        <v>53</v>
      </c>
      <c r="E25" s="125" t="s">
        <v>174</v>
      </c>
      <c r="F25" s="123" t="s">
        <v>166</v>
      </c>
      <c r="G25" s="123" t="s">
        <v>166</v>
      </c>
      <c r="H25" s="123" t="s">
        <v>166</v>
      </c>
    </row>
    <row r="26" spans="2:8" ht="26.4" x14ac:dyDescent="0.3">
      <c r="B26" s="126" t="s">
        <v>175</v>
      </c>
      <c r="C26" s="121" t="s">
        <v>176</v>
      </c>
      <c r="D26" s="121" t="s">
        <v>177</v>
      </c>
      <c r="E26" s="125" t="s">
        <v>174</v>
      </c>
      <c r="F26" s="123" t="s">
        <v>166</v>
      </c>
      <c r="G26" s="123" t="s">
        <v>166</v>
      </c>
      <c r="H26" s="123" t="s">
        <v>166</v>
      </c>
    </row>
    <row r="27" spans="2:8" ht="79.2" x14ac:dyDescent="0.3">
      <c r="B27" s="126" t="s">
        <v>178</v>
      </c>
      <c r="C27" s="121" t="s">
        <v>163</v>
      </c>
      <c r="D27" s="121" t="s">
        <v>164</v>
      </c>
      <c r="E27" s="120" t="s">
        <v>179</v>
      </c>
      <c r="F27" s="123" t="s">
        <v>180</v>
      </c>
      <c r="G27" s="123" t="s">
        <v>180</v>
      </c>
      <c r="H27" s="123" t="s">
        <v>180</v>
      </c>
    </row>
    <row r="28" spans="2:8" ht="26.4" x14ac:dyDescent="0.3">
      <c r="B28" s="126" t="s">
        <v>181</v>
      </c>
      <c r="C28" s="121" t="s">
        <v>173</v>
      </c>
      <c r="D28" s="121" t="s">
        <v>53</v>
      </c>
      <c r="E28" s="122" t="s">
        <v>182</v>
      </c>
      <c r="F28" s="123" t="s">
        <v>166</v>
      </c>
      <c r="G28" s="123" t="s">
        <v>166</v>
      </c>
      <c r="H28" s="123" t="s">
        <v>166</v>
      </c>
    </row>
    <row r="29" spans="2:8" ht="39.6" x14ac:dyDescent="0.3">
      <c r="B29" s="120" t="s">
        <v>183</v>
      </c>
      <c r="C29" s="127" t="s">
        <v>53</v>
      </c>
      <c r="D29" s="128" t="s">
        <v>173</v>
      </c>
      <c r="E29" s="122" t="s">
        <v>182</v>
      </c>
      <c r="F29" s="123" t="s">
        <v>166</v>
      </c>
      <c r="G29" s="123" t="s">
        <v>166</v>
      </c>
      <c r="H29" s="123" t="s">
        <v>166</v>
      </c>
    </row>
    <row r="30" spans="2:8" ht="79.2" x14ac:dyDescent="0.3">
      <c r="B30" s="120" t="s">
        <v>184</v>
      </c>
      <c r="C30" s="127" t="s">
        <v>53</v>
      </c>
      <c r="D30" s="127" t="s">
        <v>173</v>
      </c>
      <c r="E30" s="122" t="s">
        <v>182</v>
      </c>
      <c r="F30" s="123" t="s">
        <v>166</v>
      </c>
      <c r="G30" s="123" t="s">
        <v>166</v>
      </c>
      <c r="H30" s="123" t="s">
        <v>166</v>
      </c>
    </row>
    <row r="31" spans="2:8" ht="109.2" x14ac:dyDescent="0.3">
      <c r="B31" s="160" t="s">
        <v>224</v>
      </c>
      <c r="C31" s="159" t="s">
        <v>53</v>
      </c>
      <c r="D31" s="159" t="s">
        <v>173</v>
      </c>
      <c r="E31" s="161" t="s">
        <v>182</v>
      </c>
      <c r="F31" s="123" t="s">
        <v>166</v>
      </c>
      <c r="G31" s="123" t="s">
        <v>166</v>
      </c>
      <c r="H31" s="123" t="s">
        <v>166</v>
      </c>
    </row>
    <row r="32" spans="2:8" x14ac:dyDescent="0.3">
      <c r="B32" s="129"/>
      <c r="C32" s="130"/>
      <c r="D32" s="130"/>
      <c r="E32" s="131"/>
      <c r="F32" s="132"/>
      <c r="G32" s="132"/>
      <c r="H32" s="132"/>
    </row>
    <row r="33" spans="2:8" x14ac:dyDescent="0.3">
      <c r="B33" s="275" t="s">
        <v>156</v>
      </c>
      <c r="C33" s="276" t="s">
        <v>157</v>
      </c>
      <c r="D33" s="276"/>
      <c r="E33" s="277" t="s">
        <v>161</v>
      </c>
      <c r="F33" s="133"/>
      <c r="G33" s="133"/>
      <c r="H33" s="133"/>
    </row>
    <row r="34" spans="2:8" x14ac:dyDescent="0.3">
      <c r="B34" s="275"/>
      <c r="C34" s="134" t="s">
        <v>158</v>
      </c>
      <c r="D34" s="134" t="s">
        <v>159</v>
      </c>
      <c r="E34" s="277"/>
      <c r="F34" s="133"/>
      <c r="G34" s="133"/>
      <c r="H34" s="133"/>
    </row>
    <row r="35" spans="2:8" x14ac:dyDescent="0.3">
      <c r="B35" s="122"/>
      <c r="C35" s="135"/>
      <c r="D35" s="135"/>
      <c r="E35" s="136"/>
      <c r="F35" s="137"/>
      <c r="G35" s="137"/>
      <c r="H35" s="137"/>
    </row>
    <row r="36" spans="2:8" ht="66" x14ac:dyDescent="0.3">
      <c r="B36" s="138" t="s">
        <v>185</v>
      </c>
      <c r="C36" s="139" t="s">
        <v>163</v>
      </c>
      <c r="D36" s="139" t="s">
        <v>164</v>
      </c>
      <c r="E36" s="140" t="s">
        <v>186</v>
      </c>
      <c r="F36" s="123" t="s">
        <v>166</v>
      </c>
      <c r="G36" s="123" t="s">
        <v>240</v>
      </c>
      <c r="H36" s="123" t="s">
        <v>240</v>
      </c>
    </row>
    <row r="37" spans="2:8" ht="53.4" thickBot="1" x14ac:dyDescent="0.35">
      <c r="B37" s="138" t="s">
        <v>187</v>
      </c>
      <c r="C37" s="139" t="s">
        <v>188</v>
      </c>
      <c r="D37" s="139" t="s">
        <v>189</v>
      </c>
      <c r="E37" s="140" t="s">
        <v>190</v>
      </c>
      <c r="F37" s="123" t="s">
        <v>166</v>
      </c>
      <c r="G37" s="123" t="s">
        <v>240</v>
      </c>
      <c r="H37" s="123" t="s">
        <v>240</v>
      </c>
    </row>
    <row r="38" spans="2:8" x14ac:dyDescent="0.3">
      <c r="B38" s="267" t="s">
        <v>191</v>
      </c>
      <c r="C38" s="269" t="s">
        <v>192</v>
      </c>
      <c r="D38" s="269"/>
      <c r="E38" s="270"/>
      <c r="F38" s="141"/>
      <c r="G38" s="123" t="s">
        <v>240</v>
      </c>
      <c r="H38" s="123" t="s">
        <v>240</v>
      </c>
    </row>
    <row r="39" spans="2:8" ht="26.4" x14ac:dyDescent="0.3">
      <c r="B39" s="268"/>
      <c r="C39" s="142" t="s">
        <v>193</v>
      </c>
      <c r="D39" s="142" t="s">
        <v>194</v>
      </c>
      <c r="E39" s="143" t="s">
        <v>195</v>
      </c>
      <c r="F39" s="164"/>
      <c r="G39" s="123" t="s">
        <v>240</v>
      </c>
      <c r="H39" s="123" t="s">
        <v>240</v>
      </c>
    </row>
    <row r="40" spans="2:8" ht="264.60000000000002" x14ac:dyDescent="0.3">
      <c r="B40" s="144" t="s">
        <v>196</v>
      </c>
      <c r="C40" s="145" t="s">
        <v>197</v>
      </c>
      <c r="D40" s="146" t="s">
        <v>198</v>
      </c>
      <c r="E40" s="147" t="s">
        <v>199</v>
      </c>
      <c r="F40" s="157">
        <f>Итоговый!B39</f>
        <v>458315</v>
      </c>
      <c r="G40" s="123" t="s">
        <v>240</v>
      </c>
      <c r="H40" s="123" t="s">
        <v>240</v>
      </c>
    </row>
    <row r="41" spans="2:8" ht="76.8" hidden="1" customHeight="1" x14ac:dyDescent="0.3">
      <c r="B41" s="144" t="s">
        <v>225</v>
      </c>
      <c r="C41" s="145" t="s">
        <v>197</v>
      </c>
      <c r="D41" s="146" t="s">
        <v>198</v>
      </c>
      <c r="E41" s="147" t="s">
        <v>199</v>
      </c>
      <c r="F41" s="165"/>
      <c r="G41" s="123" t="s">
        <v>240</v>
      </c>
      <c r="H41" s="123" t="s">
        <v>240</v>
      </c>
    </row>
    <row r="42" spans="2:8" ht="265.2" thickBot="1" x14ac:dyDescent="0.35">
      <c r="B42" s="148" t="s">
        <v>75</v>
      </c>
      <c r="C42" s="158"/>
      <c r="D42" s="162" t="s">
        <v>200</v>
      </c>
      <c r="E42" s="163" t="s">
        <v>201</v>
      </c>
      <c r="F42" s="176">
        <f>F40/F40</f>
        <v>1</v>
      </c>
      <c r="G42" s="123" t="s">
        <v>240</v>
      </c>
      <c r="H42" s="123" t="s">
        <v>240</v>
      </c>
    </row>
    <row r="43" spans="2:8" ht="102" customHeight="1" thickBot="1" x14ac:dyDescent="0.35">
      <c r="B43" s="114"/>
      <c r="C43" s="114"/>
      <c r="D43" s="114"/>
      <c r="E43" s="149" t="s">
        <v>202</v>
      </c>
      <c r="F43" s="166">
        <v>1</v>
      </c>
      <c r="G43" s="166" t="s">
        <v>241</v>
      </c>
      <c r="H43" s="166" t="s">
        <v>241</v>
      </c>
    </row>
  </sheetData>
  <mergeCells count="22">
    <mergeCell ref="B38:B39"/>
    <mergeCell ref="C38:E38"/>
    <mergeCell ref="C14:F14"/>
    <mergeCell ref="B16:B19"/>
    <mergeCell ref="C16:D16"/>
    <mergeCell ref="B20:B21"/>
    <mergeCell ref="C20:D20"/>
    <mergeCell ref="B33:B34"/>
    <mergeCell ref="C33:D33"/>
    <mergeCell ref="E33:E34"/>
    <mergeCell ref="C13:F13"/>
    <mergeCell ref="C2:F2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Итоговый</vt:lpstr>
      <vt:lpstr>Приложение 1 </vt:lpstr>
      <vt:lpstr>аппликация</vt:lpstr>
      <vt:lpstr>ГПБ</vt:lpstr>
      <vt:lpstr>оценка оферт</vt:lpstr>
      <vt:lpstr>Итоговый!Область_печати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Скворцова Елена Владимировна</cp:lastModifiedBy>
  <cp:lastPrinted>2023-11-02T06:52:35Z</cp:lastPrinted>
  <dcterms:created xsi:type="dcterms:W3CDTF">2019-02-19T19:08:09Z</dcterms:created>
  <dcterms:modified xsi:type="dcterms:W3CDTF">2023-11-03T05:14:00Z</dcterms:modified>
</cp:coreProperties>
</file>